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ukas\OneDrive\Plocha\2025_03_27\"/>
    </mc:Choice>
  </mc:AlternateContent>
  <bookViews>
    <workbookView xWindow="0" yWindow="0" windowWidth="0" windowHeight="0"/>
  </bookViews>
  <sheets>
    <sheet name="Rekapitulace stavby" sheetId="1" r:id="rId1"/>
    <sheet name="00 - VRN - vedlejší rozpo..." sheetId="2" r:id="rId2"/>
    <sheet name="01 - Zpevněné plochy" sheetId="3" r:id="rId3"/>
    <sheet name="02 - Veřejné osvětlení" sheetId="4" r:id="rId4"/>
    <sheet name="03 - Zakládání zeleně" sheetId="5" r:id="rId5"/>
    <sheet name="04 - Následná péče 1. rok" sheetId="6" r:id="rId6"/>
    <sheet name="05 - Následná péče 2. rok" sheetId="7" r:id="rId7"/>
    <sheet name="06 - Následná péče 3. rok" sheetId="8" r:id="rId8"/>
    <sheet name="07 - Následná péče 4. rok" sheetId="9" r:id="rId9"/>
    <sheet name="08 - Následná péče 5. rok" sheetId="10" r:id="rId10"/>
    <sheet name="Seznam figur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'00 - VRN - vedlejší rozpo...'!$C$83:$K$101</definedName>
    <definedName name="_xlnm.Print_Area" localSheetId="1">'00 - VRN - vedlejší rozpo...'!$C$4:$J$39,'00 - VRN - vedlejší rozpo...'!$C$71:$K$101</definedName>
    <definedName name="_xlnm.Print_Titles" localSheetId="1">'00 - VRN - vedlejší rozpo...'!$83:$83</definedName>
    <definedName name="_xlnm._FilterDatabase" localSheetId="2" hidden="1">'01 - Zpevněné plochy'!$C$84:$K$212</definedName>
    <definedName name="_xlnm.Print_Area" localSheetId="2">'01 - Zpevněné plochy'!$C$4:$J$39,'01 - Zpevněné plochy'!$C$72:$K$212</definedName>
    <definedName name="_xlnm.Print_Titles" localSheetId="2">'01 - Zpevněné plochy'!$84:$84</definedName>
    <definedName name="_xlnm._FilterDatabase" localSheetId="3" hidden="1">'02 - Veřejné osvětlení'!$C$83:$K$153</definedName>
    <definedName name="_xlnm.Print_Area" localSheetId="3">'02 - Veřejné osvětlení'!$C$4:$J$39,'02 - Veřejné osvětlení'!$C$71:$K$153</definedName>
    <definedName name="_xlnm.Print_Titles" localSheetId="3">'02 - Veřejné osvětlení'!$83:$83</definedName>
    <definedName name="_xlnm._FilterDatabase" localSheetId="4" hidden="1">'03 - Zakládání zeleně'!$C$86:$K$543</definedName>
    <definedName name="_xlnm.Print_Area" localSheetId="4">'03 - Zakládání zeleně'!$C$4:$J$39,'03 - Zakládání zeleně'!$C$74:$K$543</definedName>
    <definedName name="_xlnm.Print_Titles" localSheetId="4">'03 - Zakládání zeleně'!$86:$86</definedName>
    <definedName name="_xlnm._FilterDatabase" localSheetId="5" hidden="1">'04 - Následná péče 1. rok'!$C$78:$K$128</definedName>
    <definedName name="_xlnm.Print_Area" localSheetId="5">'04 - Následná péče 1. rok'!$C$4:$J$39,'04 - Následná péče 1. rok'!$C$66:$K$128</definedName>
    <definedName name="_xlnm.Print_Titles" localSheetId="5">'04 - Následná péče 1. rok'!$78:$78</definedName>
    <definedName name="_xlnm._FilterDatabase" localSheetId="6" hidden="1">'05 - Následná péče 2. rok'!$C$78:$K$124</definedName>
    <definedName name="_xlnm.Print_Area" localSheetId="6">'05 - Následná péče 2. rok'!$C$4:$J$39,'05 - Následná péče 2. rok'!$C$66:$K$124</definedName>
    <definedName name="_xlnm.Print_Titles" localSheetId="6">'05 - Následná péče 2. rok'!$78:$78</definedName>
    <definedName name="_xlnm._FilterDatabase" localSheetId="7" hidden="1">'06 - Následná péče 3. rok'!$C$78:$K$127</definedName>
    <definedName name="_xlnm.Print_Area" localSheetId="7">'06 - Následná péče 3. rok'!$C$4:$J$39,'06 - Následná péče 3. rok'!$C$66:$K$127</definedName>
    <definedName name="_xlnm.Print_Titles" localSheetId="7">'06 - Následná péče 3. rok'!$78:$78</definedName>
    <definedName name="_xlnm._FilterDatabase" localSheetId="8" hidden="1">'07 - Následná péče 4. rok'!$C$78:$K$132</definedName>
    <definedName name="_xlnm.Print_Area" localSheetId="8">'07 - Následná péče 4. rok'!$C$4:$J$39,'07 - Následná péče 4. rok'!$C$66:$K$132</definedName>
    <definedName name="_xlnm.Print_Titles" localSheetId="8">'07 - Následná péče 4. rok'!$78:$78</definedName>
    <definedName name="_xlnm._FilterDatabase" localSheetId="9" hidden="1">'08 - Následná péče 5. rok'!$C$78:$K$116</definedName>
    <definedName name="_xlnm.Print_Area" localSheetId="9">'08 - Následná péče 5. rok'!$C$4:$J$39,'08 - Následná péče 5. rok'!$C$66:$K$116</definedName>
    <definedName name="_xlnm.Print_Titles" localSheetId="9">'08 - Následná péče 5. rok'!$78:$78</definedName>
    <definedName name="_xlnm.Print_Area" localSheetId="10">'Seznam figur'!$C$4:$G$179</definedName>
    <definedName name="_xlnm.Print_Titles" localSheetId="10">'Seznam figur'!$9:$9</definedName>
  </definedNames>
  <calcPr/>
</workbook>
</file>

<file path=xl/calcChain.xml><?xml version="1.0" encoding="utf-8"?>
<calcChain xmlns="http://schemas.openxmlformats.org/spreadsheetml/2006/main">
  <c i="11" l="1" r="D7"/>
  <c i="10" r="J37"/>
  <c r="J36"/>
  <c i="1" r="AY63"/>
  <c i="10" r="J35"/>
  <c i="1" r="AX63"/>
  <c i="10" r="BI112"/>
  <c r="BH112"/>
  <c r="BG112"/>
  <c r="BF112"/>
  <c r="T112"/>
  <c r="R112"/>
  <c r="P112"/>
  <c r="BI110"/>
  <c r="BH110"/>
  <c r="BG110"/>
  <c r="BF110"/>
  <c r="T110"/>
  <c r="R110"/>
  <c r="P110"/>
  <c r="BI106"/>
  <c r="BH106"/>
  <c r="BG106"/>
  <c r="BF106"/>
  <c r="T106"/>
  <c r="R106"/>
  <c r="P106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7"/>
  <c r="BH87"/>
  <c r="BG87"/>
  <c r="BF87"/>
  <c r="T87"/>
  <c r="R87"/>
  <c r="P87"/>
  <c r="BI84"/>
  <c r="BH84"/>
  <c r="BG84"/>
  <c r="BF84"/>
  <c r="T84"/>
  <c r="R84"/>
  <c r="P84"/>
  <c r="BI80"/>
  <c r="BH80"/>
  <c r="BG80"/>
  <c r="BF80"/>
  <c r="T80"/>
  <c r="R80"/>
  <c r="P80"/>
  <c r="J76"/>
  <c r="F73"/>
  <c r="E71"/>
  <c r="J55"/>
  <c r="F52"/>
  <c r="E50"/>
  <c r="J21"/>
  <c r="E21"/>
  <c r="J75"/>
  <c r="J20"/>
  <c r="J18"/>
  <c r="E18"/>
  <c r="F76"/>
  <c r="J17"/>
  <c r="J15"/>
  <c r="E15"/>
  <c r="F54"/>
  <c r="J14"/>
  <c r="J12"/>
  <c r="J52"/>
  <c r="E7"/>
  <c r="E48"/>
  <c i="9" r="J37"/>
  <c r="J36"/>
  <c i="1" r="AY62"/>
  <c i="9" r="J35"/>
  <c i="1" r="AX62"/>
  <c i="9"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BI80"/>
  <c r="BH80"/>
  <c r="BG80"/>
  <c r="BF80"/>
  <c r="T80"/>
  <c r="R80"/>
  <c r="P80"/>
  <c r="J76"/>
  <c r="F73"/>
  <c r="E71"/>
  <c r="J55"/>
  <c r="F52"/>
  <c r="E50"/>
  <c r="J21"/>
  <c r="E21"/>
  <c r="J54"/>
  <c r="J20"/>
  <c r="J18"/>
  <c r="E18"/>
  <c r="F76"/>
  <c r="J17"/>
  <c r="J15"/>
  <c r="E15"/>
  <c r="F75"/>
  <c r="J14"/>
  <c r="J12"/>
  <c r="J73"/>
  <c r="E7"/>
  <c r="E48"/>
  <c i="8" r="J37"/>
  <c r="J36"/>
  <c i="1" r="AY61"/>
  <c i="8" r="J35"/>
  <c i="1" r="AX61"/>
  <c i="8"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BI80"/>
  <c r="BH80"/>
  <c r="BG80"/>
  <c r="BF80"/>
  <c r="T80"/>
  <c r="R80"/>
  <c r="P80"/>
  <c r="J76"/>
  <c r="F73"/>
  <c r="E71"/>
  <c r="J55"/>
  <c r="F52"/>
  <c r="E50"/>
  <c r="J21"/>
  <c r="E21"/>
  <c r="J75"/>
  <c r="J20"/>
  <c r="J18"/>
  <c r="E18"/>
  <c r="F55"/>
  <c r="J17"/>
  <c r="J15"/>
  <c r="E15"/>
  <c r="F54"/>
  <c r="J14"/>
  <c r="J12"/>
  <c r="J73"/>
  <c r="E7"/>
  <c r="E48"/>
  <c i="7" r="J37"/>
  <c r="J36"/>
  <c i="1" r="AY60"/>
  <c i="7" r="J35"/>
  <c i="1" r="AX60"/>
  <c i="7" r="BI123"/>
  <c r="BH123"/>
  <c r="BG123"/>
  <c r="BF123"/>
  <c r="T123"/>
  <c r="R123"/>
  <c r="P123"/>
  <c r="BI118"/>
  <c r="BH118"/>
  <c r="BG118"/>
  <c r="BF118"/>
  <c r="T118"/>
  <c r="R118"/>
  <c r="P118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BI80"/>
  <c r="BH80"/>
  <c r="BG80"/>
  <c r="BF80"/>
  <c r="T80"/>
  <c r="R80"/>
  <c r="P80"/>
  <c r="J76"/>
  <c r="F73"/>
  <c r="E71"/>
  <c r="J55"/>
  <c r="F52"/>
  <c r="E50"/>
  <c r="J21"/>
  <c r="E21"/>
  <c r="J75"/>
  <c r="J20"/>
  <c r="J18"/>
  <c r="E18"/>
  <c r="F76"/>
  <c r="J17"/>
  <c r="J15"/>
  <c r="E15"/>
  <c r="F54"/>
  <c r="J14"/>
  <c r="J12"/>
  <c r="J73"/>
  <c r="E7"/>
  <c r="E69"/>
  <c i="6" r="J37"/>
  <c r="J36"/>
  <c i="1" r="AY59"/>
  <c i="6" r="J35"/>
  <c i="1" r="AX59"/>
  <c i="6" r="BI127"/>
  <c r="BH127"/>
  <c r="BG127"/>
  <c r="BF127"/>
  <c r="T127"/>
  <c r="R127"/>
  <c r="P127"/>
  <c r="BI122"/>
  <c r="BH122"/>
  <c r="BG122"/>
  <c r="BF122"/>
  <c r="T122"/>
  <c r="R122"/>
  <c r="P122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7"/>
  <c r="BH87"/>
  <c r="BG87"/>
  <c r="BF87"/>
  <c r="T87"/>
  <c r="R87"/>
  <c r="P87"/>
  <c r="BI84"/>
  <c r="BH84"/>
  <c r="BG84"/>
  <c r="BF84"/>
  <c r="T84"/>
  <c r="R84"/>
  <c r="P84"/>
  <c r="BI80"/>
  <c r="BH80"/>
  <c r="BG80"/>
  <c r="BF80"/>
  <c r="T80"/>
  <c r="R80"/>
  <c r="P80"/>
  <c r="J76"/>
  <c r="F73"/>
  <c r="E71"/>
  <c r="J55"/>
  <c r="F52"/>
  <c r="E50"/>
  <c r="J21"/>
  <c r="E21"/>
  <c r="J54"/>
  <c r="J20"/>
  <c r="J18"/>
  <c r="E18"/>
  <c r="F76"/>
  <c r="J17"/>
  <c r="J15"/>
  <c r="E15"/>
  <c r="F54"/>
  <c r="J14"/>
  <c r="J12"/>
  <c r="J73"/>
  <c r="E7"/>
  <c r="E48"/>
  <c i="5" r="J37"/>
  <c r="J36"/>
  <c i="1" r="AY58"/>
  <c i="5" r="J35"/>
  <c i="1" r="AX58"/>
  <c i="5" r="BI542"/>
  <c r="BH542"/>
  <c r="BG542"/>
  <c r="BF542"/>
  <c r="T542"/>
  <c r="R542"/>
  <c r="P542"/>
  <c r="BI541"/>
  <c r="BH541"/>
  <c r="BG541"/>
  <c r="BF541"/>
  <c r="T541"/>
  <c r="R541"/>
  <c r="P541"/>
  <c r="BI536"/>
  <c r="BH536"/>
  <c r="BG536"/>
  <c r="BF536"/>
  <c r="T536"/>
  <c r="R536"/>
  <c r="P536"/>
  <c r="BI530"/>
  <c r="BH530"/>
  <c r="BG530"/>
  <c r="BF530"/>
  <c r="T530"/>
  <c r="R530"/>
  <c r="P530"/>
  <c r="BI524"/>
  <c r="BH524"/>
  <c r="BG524"/>
  <c r="BF524"/>
  <c r="T524"/>
  <c r="R524"/>
  <c r="P524"/>
  <c r="BI519"/>
  <c r="BH519"/>
  <c r="BG519"/>
  <c r="BF519"/>
  <c r="T519"/>
  <c r="R519"/>
  <c r="P519"/>
  <c r="BI515"/>
  <c r="BH515"/>
  <c r="BG515"/>
  <c r="BF515"/>
  <c r="T515"/>
  <c r="R515"/>
  <c r="P515"/>
  <c r="BI510"/>
  <c r="BH510"/>
  <c r="BG510"/>
  <c r="BF510"/>
  <c r="T510"/>
  <c r="R510"/>
  <c r="P510"/>
  <c r="BI504"/>
  <c r="BH504"/>
  <c r="BG504"/>
  <c r="BF504"/>
  <c r="T504"/>
  <c r="R504"/>
  <c r="P504"/>
  <c r="BI500"/>
  <c r="BH500"/>
  <c r="BG500"/>
  <c r="BF500"/>
  <c r="T500"/>
  <c r="R500"/>
  <c r="P500"/>
  <c r="BI495"/>
  <c r="BH495"/>
  <c r="BG495"/>
  <c r="BF495"/>
  <c r="T495"/>
  <c r="R495"/>
  <c r="P495"/>
  <c r="BI489"/>
  <c r="BH489"/>
  <c r="BG489"/>
  <c r="BF489"/>
  <c r="T489"/>
  <c r="R489"/>
  <c r="P489"/>
  <c r="BI484"/>
  <c r="BH484"/>
  <c r="BG484"/>
  <c r="BF484"/>
  <c r="T484"/>
  <c r="R484"/>
  <c r="P484"/>
  <c r="BI479"/>
  <c r="BH479"/>
  <c r="BG479"/>
  <c r="BF479"/>
  <c r="T479"/>
  <c r="R479"/>
  <c r="P479"/>
  <c r="BI474"/>
  <c r="BH474"/>
  <c r="BG474"/>
  <c r="BF474"/>
  <c r="T474"/>
  <c r="R474"/>
  <c r="P474"/>
  <c r="BI469"/>
  <c r="BH469"/>
  <c r="BG469"/>
  <c r="BF469"/>
  <c r="T469"/>
  <c r="R469"/>
  <c r="P469"/>
  <c r="BI464"/>
  <c r="BH464"/>
  <c r="BG464"/>
  <c r="BF464"/>
  <c r="T464"/>
  <c r="R464"/>
  <c r="P464"/>
  <c r="BI459"/>
  <c r="BH459"/>
  <c r="BG459"/>
  <c r="BF459"/>
  <c r="T459"/>
  <c r="R459"/>
  <c r="P459"/>
  <c r="BI454"/>
  <c r="BH454"/>
  <c r="BG454"/>
  <c r="BF454"/>
  <c r="T454"/>
  <c r="R454"/>
  <c r="P454"/>
  <c r="BI448"/>
  <c r="BH448"/>
  <c r="BG448"/>
  <c r="BF448"/>
  <c r="T448"/>
  <c r="R448"/>
  <c r="P448"/>
  <c r="BI443"/>
  <c r="BH443"/>
  <c r="BG443"/>
  <c r="BF443"/>
  <c r="T443"/>
  <c r="R443"/>
  <c r="P443"/>
  <c r="BI438"/>
  <c r="BH438"/>
  <c r="BG438"/>
  <c r="BF438"/>
  <c r="T438"/>
  <c r="R438"/>
  <c r="P438"/>
  <c r="BI432"/>
  <c r="BH432"/>
  <c r="BG432"/>
  <c r="BF432"/>
  <c r="T432"/>
  <c r="R432"/>
  <c r="P432"/>
  <c r="BI426"/>
  <c r="BH426"/>
  <c r="BG426"/>
  <c r="BF426"/>
  <c r="T426"/>
  <c r="R426"/>
  <c r="P426"/>
  <c r="BI421"/>
  <c r="BH421"/>
  <c r="BG421"/>
  <c r="BF421"/>
  <c r="T421"/>
  <c r="R421"/>
  <c r="P421"/>
  <c r="BI415"/>
  <c r="BH415"/>
  <c r="BG415"/>
  <c r="BF415"/>
  <c r="T415"/>
  <c r="R415"/>
  <c r="P415"/>
  <c r="BI408"/>
  <c r="BH408"/>
  <c r="BG408"/>
  <c r="BF408"/>
  <c r="T408"/>
  <c r="R408"/>
  <c r="P408"/>
  <c r="BI402"/>
  <c r="BH402"/>
  <c r="BG402"/>
  <c r="BF402"/>
  <c r="T402"/>
  <c r="R402"/>
  <c r="P402"/>
  <c r="BI400"/>
  <c r="BH400"/>
  <c r="BG400"/>
  <c r="BF400"/>
  <c r="T400"/>
  <c r="R400"/>
  <c r="P400"/>
  <c r="BI394"/>
  <c r="BH394"/>
  <c r="BG394"/>
  <c r="BF394"/>
  <c r="T394"/>
  <c r="R394"/>
  <c r="P394"/>
  <c r="BI387"/>
  <c r="BH387"/>
  <c r="BG387"/>
  <c r="BF387"/>
  <c r="T387"/>
  <c r="R387"/>
  <c r="P387"/>
  <c r="BI382"/>
  <c r="BH382"/>
  <c r="BG382"/>
  <c r="BF382"/>
  <c r="T382"/>
  <c r="R382"/>
  <c r="P382"/>
  <c r="BI377"/>
  <c r="BH377"/>
  <c r="BG377"/>
  <c r="BF377"/>
  <c r="T377"/>
  <c r="R377"/>
  <c r="P377"/>
  <c r="BI371"/>
  <c r="BH371"/>
  <c r="BG371"/>
  <c r="BF371"/>
  <c r="T371"/>
  <c r="R371"/>
  <c r="P371"/>
  <c r="BI364"/>
  <c r="BH364"/>
  <c r="BG364"/>
  <c r="BF364"/>
  <c r="T364"/>
  <c r="R364"/>
  <c r="P364"/>
  <c r="BI359"/>
  <c r="BH359"/>
  <c r="BG359"/>
  <c r="BF359"/>
  <c r="T359"/>
  <c r="R359"/>
  <c r="P359"/>
  <c r="BI354"/>
  <c r="BH354"/>
  <c r="BG354"/>
  <c r="BF354"/>
  <c r="T354"/>
  <c r="R354"/>
  <c r="P354"/>
  <c r="BI349"/>
  <c r="BH349"/>
  <c r="BG349"/>
  <c r="BF349"/>
  <c r="T349"/>
  <c r="R349"/>
  <c r="P349"/>
  <c r="BI343"/>
  <c r="BH343"/>
  <c r="BG343"/>
  <c r="BF343"/>
  <c r="T343"/>
  <c r="R343"/>
  <c r="P343"/>
  <c r="BI336"/>
  <c r="BH336"/>
  <c r="BG336"/>
  <c r="BF336"/>
  <c r="T336"/>
  <c r="R336"/>
  <c r="P336"/>
  <c r="BI329"/>
  <c r="BH329"/>
  <c r="BG329"/>
  <c r="BF329"/>
  <c r="T329"/>
  <c r="R329"/>
  <c r="P329"/>
  <c r="BI322"/>
  <c r="BH322"/>
  <c r="BG322"/>
  <c r="BF322"/>
  <c r="T322"/>
  <c r="R322"/>
  <c r="P322"/>
  <c r="BI315"/>
  <c r="BH315"/>
  <c r="BG315"/>
  <c r="BF315"/>
  <c r="T315"/>
  <c r="R315"/>
  <c r="P315"/>
  <c r="BI308"/>
  <c r="BH308"/>
  <c r="BG308"/>
  <c r="BF308"/>
  <c r="T308"/>
  <c r="R308"/>
  <c r="P308"/>
  <c r="BI300"/>
  <c r="BH300"/>
  <c r="BG300"/>
  <c r="BF300"/>
  <c r="T300"/>
  <c r="R300"/>
  <c r="P300"/>
  <c r="BI297"/>
  <c r="BH297"/>
  <c r="BG297"/>
  <c r="BF297"/>
  <c r="T297"/>
  <c r="R297"/>
  <c r="P297"/>
  <c r="BI291"/>
  <c r="BH291"/>
  <c r="BG291"/>
  <c r="BF291"/>
  <c r="T291"/>
  <c r="R291"/>
  <c r="P291"/>
  <c r="BI287"/>
  <c r="BH287"/>
  <c r="BG287"/>
  <c r="BF287"/>
  <c r="T287"/>
  <c r="R287"/>
  <c r="P287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3"/>
  <c r="BH93"/>
  <c r="BG93"/>
  <c r="BF93"/>
  <c r="T93"/>
  <c r="R93"/>
  <c r="P93"/>
  <c r="BI90"/>
  <c r="BH90"/>
  <c r="BG90"/>
  <c r="BF90"/>
  <c r="T90"/>
  <c r="T89"/>
  <c r="R90"/>
  <c r="R89"/>
  <c r="P90"/>
  <c r="P89"/>
  <c r="J84"/>
  <c r="F81"/>
  <c r="E79"/>
  <c r="J55"/>
  <c r="F52"/>
  <c r="E50"/>
  <c r="J21"/>
  <c r="E21"/>
  <c r="J83"/>
  <c r="J20"/>
  <c r="J18"/>
  <c r="E18"/>
  <c r="F55"/>
  <c r="J17"/>
  <c r="J15"/>
  <c r="E15"/>
  <c r="F83"/>
  <c r="J14"/>
  <c r="J12"/>
  <c r="J52"/>
  <c r="E7"/>
  <c r="E48"/>
  <c i="4" r="J37"/>
  <c r="J36"/>
  <c i="1" r="AY57"/>
  <c i="4" r="J35"/>
  <c i="1" r="AX57"/>
  <c i="4"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1"/>
  <c r="F78"/>
  <c r="E76"/>
  <c r="J55"/>
  <c r="F52"/>
  <c r="E50"/>
  <c r="J21"/>
  <c r="E21"/>
  <c r="J54"/>
  <c r="J20"/>
  <c r="J18"/>
  <c r="E18"/>
  <c r="F55"/>
  <c r="J17"/>
  <c r="J15"/>
  <c r="E15"/>
  <c r="F80"/>
  <c r="J14"/>
  <c r="J12"/>
  <c r="J78"/>
  <c r="E7"/>
  <c r="E74"/>
  <c i="3" r="J37"/>
  <c r="J36"/>
  <c i="1" r="AY56"/>
  <c i="3" r="J35"/>
  <c i="1" r="AX56"/>
  <c i="3" r="BI212"/>
  <c r="BH212"/>
  <c r="BG212"/>
  <c r="BF212"/>
  <c r="T212"/>
  <c r="T211"/>
  <c r="R212"/>
  <c r="R211"/>
  <c r="P212"/>
  <c r="P211"/>
  <c r="BI209"/>
  <c r="BH209"/>
  <c r="BG209"/>
  <c r="BF209"/>
  <c r="T209"/>
  <c r="R209"/>
  <c r="P209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08"/>
  <c r="BH108"/>
  <c r="BG108"/>
  <c r="BF108"/>
  <c r="T108"/>
  <c r="R108"/>
  <c r="P108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F79"/>
  <c r="E77"/>
  <c r="J55"/>
  <c r="F52"/>
  <c r="E50"/>
  <c r="J21"/>
  <c r="E21"/>
  <c r="J81"/>
  <c r="J20"/>
  <c r="J18"/>
  <c r="E18"/>
  <c r="F55"/>
  <c r="J17"/>
  <c r="J15"/>
  <c r="E15"/>
  <c r="F81"/>
  <c r="J14"/>
  <c r="J12"/>
  <c r="J79"/>
  <c r="E7"/>
  <c r="E48"/>
  <c i="2" r="J37"/>
  <c r="J36"/>
  <c i="1" r="AY55"/>
  <c i="2" r="J35"/>
  <c i="1" r="AX55"/>
  <c i="2"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7"/>
  <c r="BH87"/>
  <c r="BG87"/>
  <c r="BF87"/>
  <c r="T87"/>
  <c r="T86"/>
  <c r="R87"/>
  <c r="R86"/>
  <c r="P87"/>
  <c r="P86"/>
  <c r="J81"/>
  <c r="F78"/>
  <c r="E76"/>
  <c r="J55"/>
  <c r="F52"/>
  <c r="E50"/>
  <c r="J21"/>
  <c r="E21"/>
  <c r="J80"/>
  <c r="J20"/>
  <c r="J18"/>
  <c r="E18"/>
  <c r="F81"/>
  <c r="J17"/>
  <c r="J15"/>
  <c r="E15"/>
  <c r="F80"/>
  <c r="J14"/>
  <c r="J12"/>
  <c r="J78"/>
  <c r="E7"/>
  <c r="E74"/>
  <c i="1" r="L50"/>
  <c r="AM50"/>
  <c r="AM49"/>
  <c r="L49"/>
  <c r="AM47"/>
  <c r="L47"/>
  <c r="L45"/>
  <c r="L44"/>
  <c i="2" r="BK98"/>
  <c r="J94"/>
  <c r="BK91"/>
  <c r="F34"/>
  <c i="3" r="J137"/>
  <c r="BK168"/>
  <c r="J94"/>
  <c r="BK124"/>
  <c r="J145"/>
  <c r="BK191"/>
  <c r="J195"/>
  <c r="J130"/>
  <c r="BK179"/>
  <c i="4" r="BK109"/>
  <c r="BK149"/>
  <c r="J102"/>
  <c r="BK146"/>
  <c r="J95"/>
  <c r="J143"/>
  <c r="J91"/>
  <c r="BK145"/>
  <c r="BK123"/>
  <c r="BK101"/>
  <c r="BK151"/>
  <c r="J121"/>
  <c r="BK136"/>
  <c r="J118"/>
  <c i="5" r="BK504"/>
  <c r="J349"/>
  <c r="BK235"/>
  <c r="J133"/>
  <c r="J454"/>
  <c r="J300"/>
  <c r="BK178"/>
  <c r="BK443"/>
  <c r="BK256"/>
  <c r="J182"/>
  <c r="J101"/>
  <c r="J251"/>
  <c r="BK163"/>
  <c r="J524"/>
  <c r="BK421"/>
  <c r="BK281"/>
  <c r="BK459"/>
  <c r="BK225"/>
  <c r="J128"/>
  <c r="J443"/>
  <c r="J308"/>
  <c r="BK90"/>
  <c r="J281"/>
  <c r="BK99"/>
  <c i="6" r="BK91"/>
  <c r="J87"/>
  <c r="J100"/>
  <c r="BK106"/>
  <c i="7" r="J118"/>
  <c r="J106"/>
  <c r="J117"/>
  <c r="BK94"/>
  <c i="8" r="BK102"/>
  <c r="J123"/>
  <c r="J109"/>
  <c r="J99"/>
  <c i="9" r="J102"/>
  <c r="J110"/>
  <c r="BK99"/>
  <c r="J114"/>
  <c i="10" r="BK101"/>
  <c r="BK98"/>
  <c r="J94"/>
  <c i="2" r="F35"/>
  <c r="BK87"/>
  <c i="3" r="BK156"/>
  <c r="BK173"/>
  <c r="J142"/>
  <c r="BK183"/>
  <c r="J156"/>
  <c r="J193"/>
  <c r="J108"/>
  <c r="J92"/>
  <c r="BK145"/>
  <c r="J187"/>
  <c r="J100"/>
  <c r="BK175"/>
  <c i="4" r="J141"/>
  <c r="J147"/>
  <c r="J116"/>
  <c r="J87"/>
  <c r="BK128"/>
  <c r="J153"/>
  <c r="BK119"/>
  <c r="BK153"/>
  <c r="J149"/>
  <c r="BK126"/>
  <c r="J94"/>
  <c r="J126"/>
  <c r="BK86"/>
  <c r="BK133"/>
  <c r="BK100"/>
  <c r="BK89"/>
  <c i="5" r="J426"/>
  <c r="J291"/>
  <c r="J178"/>
  <c r="J99"/>
  <c r="J371"/>
  <c r="BK240"/>
  <c r="J138"/>
  <c r="BK432"/>
  <c r="BK186"/>
  <c r="BK113"/>
  <c r="J382"/>
  <c r="J123"/>
  <c r="J119"/>
  <c r="BK248"/>
  <c r="J464"/>
  <c r="J248"/>
  <c r="BK541"/>
  <c r="BK402"/>
  <c r="J118"/>
  <c r="BK343"/>
  <c r="J113"/>
  <c i="6" r="BK113"/>
  <c r="BK80"/>
  <c r="BK96"/>
  <c r="J91"/>
  <c i="7" r="BK113"/>
  <c r="BK102"/>
  <c r="J102"/>
  <c r="J113"/>
  <c r="BK106"/>
  <c i="8" r="BK112"/>
  <c r="BK84"/>
  <c r="BK117"/>
  <c r="BK92"/>
  <c i="9" r="J99"/>
  <c r="BK114"/>
  <c r="BK102"/>
  <c r="BK80"/>
  <c i="10" r="J91"/>
  <c r="BK80"/>
  <c r="BK112"/>
  <c i="2" r="J100"/>
  <c r="BK94"/>
  <c r="BK92"/>
  <c r="J90"/>
  <c i="3" r="J182"/>
  <c r="BK100"/>
  <c r="J160"/>
  <c r="BK195"/>
  <c r="BK135"/>
  <c r="J168"/>
  <c r="BK133"/>
  <c r="BK139"/>
  <c r="J139"/>
  <c r="J175"/>
  <c r="BK94"/>
  <c r="J135"/>
  <c i="4" r="BK127"/>
  <c r="J86"/>
  <c r="BK121"/>
  <c r="J90"/>
  <c r="BK137"/>
  <c r="BK113"/>
  <c r="J123"/>
  <c r="BK87"/>
  <c r="BK140"/>
  <c r="BK117"/>
  <c r="BK98"/>
  <c r="BK125"/>
  <c r="J151"/>
  <c r="BK124"/>
  <c r="BK99"/>
  <c i="5" r="J541"/>
  <c r="J400"/>
  <c r="BK253"/>
  <c r="J148"/>
  <c r="BK515"/>
  <c r="BK336"/>
  <c r="BK221"/>
  <c r="BK93"/>
  <c r="BK308"/>
  <c r="J245"/>
  <c r="BK138"/>
  <c r="J484"/>
  <c r="BK377"/>
  <c r="BK128"/>
  <c r="BK495"/>
  <c r="BK245"/>
  <c r="J240"/>
  <c r="J515"/>
  <c r="BK354"/>
  <c r="BK530"/>
  <c r="BK438"/>
  <c r="BK297"/>
  <c r="BK387"/>
  <c r="BK271"/>
  <c r="J90"/>
  <c i="6" r="J122"/>
  <c r="J121"/>
  <c r="J96"/>
  <c r="J127"/>
  <c i="7" r="BK99"/>
  <c r="J80"/>
  <c r="J123"/>
  <c r="J96"/>
  <c i="8" r="J80"/>
  <c r="BK80"/>
  <c r="J121"/>
  <c r="BK94"/>
  <c i="9" r="BK87"/>
  <c r="J92"/>
  <c r="J90"/>
  <c r="J96"/>
  <c i="10" r="BK106"/>
  <c r="J112"/>
  <c r="J98"/>
  <c i="2" r="J101"/>
  <c r="J97"/>
  <c r="J92"/>
  <c i="1" r="AS54"/>
  <c i="3" r="BK98"/>
  <c r="J163"/>
  <c r="BK160"/>
  <c r="BK193"/>
  <c r="J179"/>
  <c r="BK190"/>
  <c r="J185"/>
  <c r="J88"/>
  <c i="4" r="BK92"/>
  <c r="J130"/>
  <c r="J89"/>
  <c r="BK122"/>
  <c r="J127"/>
  <c r="J101"/>
  <c r="J140"/>
  <c r="J133"/>
  <c r="BK152"/>
  <c r="J117"/>
  <c r="J134"/>
  <c r="J114"/>
  <c r="BK94"/>
  <c i="5" r="J489"/>
  <c r="J322"/>
  <c r="BK230"/>
  <c r="BK158"/>
  <c r="BK97"/>
  <c r="J438"/>
  <c r="BK259"/>
  <c r="BK105"/>
  <c r="BK364"/>
  <c r="J216"/>
  <c r="J504"/>
  <c r="J394"/>
  <c r="J201"/>
  <c r="J93"/>
  <c r="BK474"/>
  <c r="J329"/>
  <c r="J173"/>
  <c r="J415"/>
  <c r="J221"/>
  <c r="BK510"/>
  <c r="J343"/>
  <c r="J105"/>
  <c r="BK371"/>
  <c r="BK173"/>
  <c i="6" r="BK121"/>
  <c r="J117"/>
  <c r="J80"/>
  <c r="BK98"/>
  <c i="7" r="J94"/>
  <c r="J109"/>
  <c r="J87"/>
  <c r="BK90"/>
  <c i="8" r="J84"/>
  <c r="BK109"/>
  <c r="BK121"/>
  <c r="BK90"/>
  <c i="9" r="J84"/>
  <c r="BK84"/>
  <c r="BK122"/>
  <c r="J94"/>
  <c i="10" r="J105"/>
  <c r="BK105"/>
  <c r="J87"/>
  <c i="2" r="F36"/>
  <c r="J87"/>
  <c i="3" r="BK165"/>
  <c r="BK187"/>
  <c r="BK143"/>
  <c r="BK182"/>
  <c r="J140"/>
  <c r="J190"/>
  <c r="J147"/>
  <c r="BK163"/>
  <c r="BK209"/>
  <c r="BK130"/>
  <c r="BK185"/>
  <c r="J96"/>
  <c r="J183"/>
  <c r="BK96"/>
  <c i="4" r="BK96"/>
  <c r="BK142"/>
  <c r="J104"/>
  <c r="J152"/>
  <c r="BK116"/>
  <c r="J136"/>
  <c r="BK103"/>
  <c r="J125"/>
  <c r="J137"/>
  <c r="BK107"/>
  <c r="J96"/>
  <c r="BK134"/>
  <c r="BK150"/>
  <c r="J131"/>
  <c r="J92"/>
  <c i="5" r="J421"/>
  <c r="J261"/>
  <c r="BK196"/>
  <c r="BK101"/>
  <c r="BK484"/>
  <c r="BK276"/>
  <c r="BK209"/>
  <c r="J530"/>
  <c r="J359"/>
  <c r="J235"/>
  <c r="J163"/>
  <c r="J459"/>
  <c r="J276"/>
  <c r="J186"/>
  <c r="BK103"/>
  <c r="BK426"/>
  <c r="J225"/>
  <c r="J153"/>
  <c r="BK400"/>
  <c r="BK216"/>
  <c r="BK519"/>
  <c r="BK359"/>
  <c r="J469"/>
  <c r="J297"/>
  <c r="BK108"/>
  <c i="6" r="BK94"/>
  <c r="BK117"/>
  <c r="J103"/>
  <c i="7" r="BK123"/>
  <c r="BK96"/>
  <c r="J90"/>
  <c r="J99"/>
  <c r="BK80"/>
  <c i="8" r="BK116"/>
  <c r="J117"/>
  <c r="J90"/>
  <c r="J87"/>
  <c i="9" r="J117"/>
  <c r="BK126"/>
  <c r="J126"/>
  <c r="BK117"/>
  <c r="J87"/>
  <c i="10" r="BK94"/>
  <c r="J88"/>
  <c r="BK91"/>
  <c i="2" r="J34"/>
  <c r="F37"/>
  <c i="3" r="J124"/>
  <c r="J151"/>
  <c r="J143"/>
  <c r="J180"/>
  <c r="BK108"/>
  <c r="BK147"/>
  <c r="J212"/>
  <c r="BK120"/>
  <c i="4" r="J100"/>
  <c r="J144"/>
  <c r="J109"/>
  <c r="BK147"/>
  <c r="BK118"/>
  <c r="J146"/>
  <c r="J113"/>
  <c r="BK144"/>
  <c r="BK141"/>
  <c r="J128"/>
  <c r="BK102"/>
  <c r="J148"/>
  <c r="J99"/>
  <c r="J139"/>
  <c r="J107"/>
  <c r="BK91"/>
  <c i="5" r="BK408"/>
  <c r="BK266"/>
  <c r="BK168"/>
  <c r="BK542"/>
  <c r="J402"/>
  <c r="J256"/>
  <c r="BK148"/>
  <c r="BK489"/>
  <c r="J315"/>
  <c r="BK261"/>
  <c r="J143"/>
  <c r="BK500"/>
  <c r="J266"/>
  <c r="J158"/>
  <c r="J500"/>
  <c r="BK394"/>
  <c r="BK182"/>
  <c r="BK448"/>
  <c r="BK191"/>
  <c r="BK119"/>
  <c r="J387"/>
  <c r="BK251"/>
  <c r="J364"/>
  <c r="J191"/>
  <c i="6" r="J106"/>
  <c r="J110"/>
  <c r="J113"/>
  <c r="BK87"/>
  <c r="BK103"/>
  <c i="7" r="J92"/>
  <c r="BK92"/>
  <c r="BK109"/>
  <c r="BK87"/>
  <c i="8" r="BK87"/>
  <c r="J92"/>
  <c r="J102"/>
  <c r="J96"/>
  <c r="J94"/>
  <c i="9" r="J122"/>
  <c r="BK96"/>
  <c r="BK92"/>
  <c r="J80"/>
  <c i="10" r="J80"/>
  <c r="BK84"/>
  <c r="BK110"/>
  <c i="2" r="BK101"/>
  <c r="J98"/>
  <c r="BK93"/>
  <c r="J91"/>
  <c i="3" r="BK137"/>
  <c r="BK88"/>
  <c r="J167"/>
  <c r="BK188"/>
  <c r="BK142"/>
  <c r="BK167"/>
  <c r="BK92"/>
  <c r="J133"/>
  <c r="J165"/>
  <c r="BK154"/>
  <c r="BK90"/>
  <c r="BK180"/>
  <c i="4" r="BK143"/>
  <c r="BK139"/>
  <c r="BK88"/>
  <c r="J119"/>
  <c r="BK148"/>
  <c r="BK129"/>
  <c r="BK95"/>
  <c r="J129"/>
  <c r="BK114"/>
  <c r="BK97"/>
  <c r="J124"/>
  <c r="J145"/>
  <c r="J103"/>
  <c i="5" r="BK524"/>
  <c r="BK382"/>
  <c r="J259"/>
  <c r="J103"/>
  <c r="J510"/>
  <c r="BK349"/>
  <c r="J168"/>
  <c r="J542"/>
  <c r="BK415"/>
  <c r="BK287"/>
  <c r="BK201"/>
  <c r="J448"/>
  <c r="J230"/>
  <c r="BK118"/>
  <c r="BK479"/>
  <c r="J336"/>
  <c r="J209"/>
  <c r="J519"/>
  <c r="J287"/>
  <c r="BK123"/>
  <c r="BK454"/>
  <c r="BK329"/>
  <c r="BK464"/>
  <c r="BK291"/>
  <c i="6" r="BK84"/>
  <c r="J84"/>
  <c r="J94"/>
  <c r="BK110"/>
  <c i="7" r="BK118"/>
  <c r="BK117"/>
  <c r="J84"/>
  <c r="BK84"/>
  <c i="8" r="J106"/>
  <c r="BK99"/>
  <c r="BK123"/>
  <c r="J112"/>
  <c r="BK96"/>
  <c i="9" r="BK128"/>
  <c r="BK106"/>
  <c r="BK121"/>
  <c r="J121"/>
  <c i="10" r="J106"/>
  <c r="J101"/>
  <c r="J84"/>
  <c i="2" r="BK100"/>
  <c r="BK97"/>
  <c r="J93"/>
  <c r="BK90"/>
  <c i="3" r="J191"/>
  <c r="J188"/>
  <c r="BK151"/>
  <c r="J209"/>
  <c r="J173"/>
  <c r="J98"/>
  <c r="J154"/>
  <c r="J90"/>
  <c r="J120"/>
  <c r="J128"/>
  <c r="BK140"/>
  <c r="BK212"/>
  <c r="BK128"/>
  <c i="4" r="BK131"/>
  <c r="BK90"/>
  <c r="BK132"/>
  <c r="BK93"/>
  <c r="J132"/>
  <c r="J93"/>
  <c r="BK115"/>
  <c r="J97"/>
  <c r="J88"/>
  <c r="BK130"/>
  <c r="BK104"/>
  <c r="J150"/>
  <c r="J115"/>
  <c r="J142"/>
  <c r="J122"/>
  <c r="J98"/>
  <c i="5" r="BK469"/>
  <c r="BK300"/>
  <c r="J205"/>
  <c r="BK143"/>
  <c r="J474"/>
  <c r="J271"/>
  <c r="J108"/>
  <c r="J479"/>
  <c r="J253"/>
  <c r="BK133"/>
  <c r="J408"/>
  <c r="BK205"/>
  <c r="BK536"/>
  <c r="J432"/>
  <c r="BK322"/>
  <c r="J536"/>
  <c r="J377"/>
  <c r="BK153"/>
  <c r="J495"/>
  <c r="J354"/>
  <c r="J97"/>
  <c r="BK315"/>
  <c r="J196"/>
  <c i="6" r="BK127"/>
  <c r="BK100"/>
  <c r="BK122"/>
  <c r="J98"/>
  <c i="7" r="F37"/>
  <c i="8" r="BK106"/>
  <c r="J116"/>
  <c i="9" r="BK94"/>
  <c r="BK90"/>
  <c r="J106"/>
  <c r="BK110"/>
  <c r="J128"/>
  <c i="10" r="J110"/>
  <c r="BK87"/>
  <c r="BK88"/>
  <c i="2" l="1" r="R96"/>
  <c i="3" r="BK127"/>
  <c r="J127"/>
  <c r="J62"/>
  <c r="P162"/>
  <c i="4" r="BK85"/>
  <c r="BK112"/>
  <c r="J112"/>
  <c r="J61"/>
  <c r="P138"/>
  <c i="5" r="BK107"/>
  <c r="J107"/>
  <c r="J63"/>
  <c r="R414"/>
  <c i="6" r="T79"/>
  <c i="2" r="R89"/>
  <c r="R85"/>
  <c r="R84"/>
  <c r="P99"/>
  <c i="3" r="BK87"/>
  <c r="BK162"/>
  <c r="J162"/>
  <c r="J63"/>
  <c i="4" r="T120"/>
  <c r="T135"/>
  <c i="5" r="R92"/>
  <c r="BK215"/>
  <c r="J215"/>
  <c r="J64"/>
  <c r="T414"/>
  <c i="6" r="BK79"/>
  <c r="J79"/>
  <c i="7" r="BK79"/>
  <c r="J79"/>
  <c i="9" r="R79"/>
  <c i="2" r="P89"/>
  <c r="P85"/>
  <c r="P84"/>
  <c i="1" r="AU55"/>
  <c i="2" r="BK99"/>
  <c r="J99"/>
  <c r="J64"/>
  <c i="3" r="R127"/>
  <c r="P189"/>
  <c i="4" r="T85"/>
  <c r="T112"/>
  <c r="BK138"/>
  <c r="J138"/>
  <c r="J64"/>
  <c i="5" r="P107"/>
  <c r="BK414"/>
  <c r="J414"/>
  <c r="J66"/>
  <c r="R540"/>
  <c i="6" r="R79"/>
  <c i="7" r="P79"/>
  <c i="1" r="AU60"/>
  <c i="2" r="P96"/>
  <c i="3" r="P87"/>
  <c r="T162"/>
  <c i="4" r="P85"/>
  <c r="R112"/>
  <c r="T138"/>
  <c i="5" r="T92"/>
  <c r="T215"/>
  <c r="R299"/>
  <c r="P540"/>
  <c i="8" r="T79"/>
  <c i="2" r="T96"/>
  <c i="3" r="R87"/>
  <c r="R189"/>
  <c i="4" r="R85"/>
  <c r="P112"/>
  <c r="R138"/>
  <c i="5" r="R107"/>
  <c r="P414"/>
  <c i="8" r="R79"/>
  <c i="10" r="P79"/>
  <c i="1" r="AU63"/>
  <c i="2" r="BK96"/>
  <c r="J96"/>
  <c r="J63"/>
  <c i="3" r="P127"/>
  <c r="T189"/>
  <c i="4" r="P120"/>
  <c r="R135"/>
  <c i="5" r="BK92"/>
  <c r="J92"/>
  <c r="J62"/>
  <c r="T107"/>
  <c r="BK299"/>
  <c r="J299"/>
  <c r="J65"/>
  <c i="9" r="BK79"/>
  <c r="J79"/>
  <c r="P79"/>
  <c i="1" r="AU62"/>
  <c i="10" r="BK79"/>
  <c r="J79"/>
  <c r="J59"/>
  <c i="2" r="T89"/>
  <c r="R99"/>
  <c i="3" r="T127"/>
  <c r="BK189"/>
  <c r="J189"/>
  <c r="J64"/>
  <c i="4" r="R120"/>
  <c r="P135"/>
  <c i="5" r="P92"/>
  <c r="P215"/>
  <c r="P299"/>
  <c r="BK540"/>
  <c r="J540"/>
  <c r="J67"/>
  <c i="7" r="R79"/>
  <c i="8" r="BK79"/>
  <c r="J79"/>
  <c r="J59"/>
  <c i="10" r="R79"/>
  <c i="2" r="BK89"/>
  <c r="J89"/>
  <c r="J62"/>
  <c r="T99"/>
  <c i="3" r="T87"/>
  <c r="T86"/>
  <c r="T85"/>
  <c r="R162"/>
  <c i="4" r="BK120"/>
  <c r="J120"/>
  <c r="J62"/>
  <c r="BK135"/>
  <c r="J135"/>
  <c r="J63"/>
  <c i="5" r="R215"/>
  <c r="T299"/>
  <c r="T540"/>
  <c i="6" r="P79"/>
  <c i="1" r="AU59"/>
  <c i="7" r="T79"/>
  <c i="8" r="P79"/>
  <c i="1" r="AU61"/>
  <c i="9" r="T79"/>
  <c i="10" r="T79"/>
  <c i="5" r="BK89"/>
  <c r="J89"/>
  <c r="J61"/>
  <c i="2" r="BK86"/>
  <c r="J86"/>
  <c r="J61"/>
  <c i="3" r="BK211"/>
  <c r="J211"/>
  <c r="J65"/>
  <c i="10" r="F55"/>
  <c r="F75"/>
  <c r="J73"/>
  <c r="BE80"/>
  <c r="BE94"/>
  <c r="BE110"/>
  <c i="9" r="J59"/>
  <c i="10" r="BE101"/>
  <c r="BE105"/>
  <c r="J54"/>
  <c r="BE87"/>
  <c r="BE91"/>
  <c r="BE98"/>
  <c r="E69"/>
  <c r="BE84"/>
  <c r="BE106"/>
  <c r="BE88"/>
  <c r="BE112"/>
  <c i="9" r="BE84"/>
  <c r="BE87"/>
  <c r="BE94"/>
  <c r="BE99"/>
  <c r="BE114"/>
  <c r="BE122"/>
  <c r="BE128"/>
  <c r="F54"/>
  <c r="BE92"/>
  <c r="BE102"/>
  <c r="BE106"/>
  <c r="J52"/>
  <c r="BE90"/>
  <c r="E69"/>
  <c r="BE80"/>
  <c r="BE96"/>
  <c r="BE117"/>
  <c r="J75"/>
  <c r="BE121"/>
  <c r="F55"/>
  <c r="BE110"/>
  <c r="BE126"/>
  <c i="8" r="J54"/>
  <c r="F76"/>
  <c r="BE92"/>
  <c r="BE117"/>
  <c r="BE121"/>
  <c r="F75"/>
  <c r="BE84"/>
  <c r="BE109"/>
  <c r="BE80"/>
  <c r="BE94"/>
  <c i="7" r="J59"/>
  <c i="8" r="E69"/>
  <c r="BE106"/>
  <c r="BE116"/>
  <c r="BE90"/>
  <c r="BE96"/>
  <c r="BE102"/>
  <c r="BE112"/>
  <c r="BE99"/>
  <c r="BE123"/>
  <c r="J52"/>
  <c r="BE87"/>
  <c i="7" r="E48"/>
  <c r="F55"/>
  <c r="F75"/>
  <c r="BE102"/>
  <c r="BE117"/>
  <c r="BE123"/>
  <c r="J54"/>
  <c r="BE80"/>
  <c r="BE90"/>
  <c r="BE92"/>
  <c r="BE94"/>
  <c i="6" r="J59"/>
  <c i="7" r="BE118"/>
  <c r="J52"/>
  <c r="BE99"/>
  <c r="BE113"/>
  <c r="BE87"/>
  <c r="BE106"/>
  <c r="BE109"/>
  <c r="BE84"/>
  <c r="BE96"/>
  <c i="1" r="BD60"/>
  <c i="6" r="J52"/>
  <c r="F75"/>
  <c r="BE94"/>
  <c r="BE103"/>
  <c r="BE106"/>
  <c i="5" r="BK88"/>
  <c r="J88"/>
  <c r="J60"/>
  <c i="6" r="J75"/>
  <c r="BE84"/>
  <c r="BE87"/>
  <c r="BE91"/>
  <c r="BE110"/>
  <c r="BE122"/>
  <c r="BE127"/>
  <c r="E69"/>
  <c r="BE80"/>
  <c r="BE100"/>
  <c r="BE113"/>
  <c r="BE96"/>
  <c r="BE117"/>
  <c r="BE121"/>
  <c r="F55"/>
  <c r="BE98"/>
  <c i="4" r="J85"/>
  <c r="J60"/>
  <c i="5" r="BE105"/>
  <c r="BE118"/>
  <c r="BE123"/>
  <c r="BE168"/>
  <c r="BE182"/>
  <c r="BE186"/>
  <c r="BE201"/>
  <c r="BE205"/>
  <c r="BE209"/>
  <c r="BE216"/>
  <c r="BE221"/>
  <c r="BE308"/>
  <c r="BE322"/>
  <c r="BE415"/>
  <c r="BE426"/>
  <c r="BE432"/>
  <c r="BE454"/>
  <c r="BE479"/>
  <c r="BE489"/>
  <c r="J54"/>
  <c r="BE256"/>
  <c r="BE281"/>
  <c r="BE364"/>
  <c r="BE371"/>
  <c r="BE408"/>
  <c r="BE474"/>
  <c r="BE484"/>
  <c r="BE90"/>
  <c r="BE97"/>
  <c r="BE101"/>
  <c r="BE251"/>
  <c r="BE266"/>
  <c r="BE271"/>
  <c r="BE315"/>
  <c r="BE387"/>
  <c r="BE469"/>
  <c r="BE495"/>
  <c r="BE500"/>
  <c r="BE541"/>
  <c r="E77"/>
  <c r="F84"/>
  <c r="BE99"/>
  <c r="BE103"/>
  <c r="BE133"/>
  <c r="BE138"/>
  <c r="BE253"/>
  <c r="BE259"/>
  <c r="BE349"/>
  <c r="BE359"/>
  <c r="BE400"/>
  <c r="BE443"/>
  <c r="BE448"/>
  <c r="BE464"/>
  <c r="F54"/>
  <c r="J81"/>
  <c r="BE143"/>
  <c r="BE178"/>
  <c r="BE191"/>
  <c r="BE196"/>
  <c r="BE240"/>
  <c r="BE261"/>
  <c r="BE291"/>
  <c r="BE297"/>
  <c r="BE354"/>
  <c r="BE438"/>
  <c r="BE519"/>
  <c r="BE524"/>
  <c r="BE530"/>
  <c r="BE542"/>
  <c r="BE93"/>
  <c r="BE108"/>
  <c r="BE119"/>
  <c r="BE128"/>
  <c r="BE148"/>
  <c r="BE153"/>
  <c r="BE173"/>
  <c r="BE276"/>
  <c r="BE300"/>
  <c r="BE343"/>
  <c r="BE377"/>
  <c r="BE382"/>
  <c r="BE394"/>
  <c r="BE402"/>
  <c r="BE421"/>
  <c r="BE459"/>
  <c r="BE504"/>
  <c r="BE510"/>
  <c r="BE515"/>
  <c r="BE158"/>
  <c r="BE163"/>
  <c r="BE230"/>
  <c r="BE235"/>
  <c r="BE287"/>
  <c r="BE329"/>
  <c r="BE113"/>
  <c r="BE225"/>
  <c r="BE245"/>
  <c r="BE248"/>
  <c r="BE336"/>
  <c r="BE536"/>
  <c i="4" r="F81"/>
  <c r="BE96"/>
  <c r="BE143"/>
  <c r="BE147"/>
  <c r="J52"/>
  <c r="BE95"/>
  <c r="BE104"/>
  <c r="BE109"/>
  <c r="BE113"/>
  <c r="BE122"/>
  <c r="BE127"/>
  <c r="BE129"/>
  <c r="BE146"/>
  <c r="E48"/>
  <c r="F54"/>
  <c r="J80"/>
  <c r="BE88"/>
  <c r="BE90"/>
  <c r="BE91"/>
  <c r="BE100"/>
  <c r="BE115"/>
  <c r="BE116"/>
  <c r="BE153"/>
  <c r="BE131"/>
  <c r="BE132"/>
  <c r="BE137"/>
  <c r="BE142"/>
  <c r="BE145"/>
  <c r="BE149"/>
  <c r="BE150"/>
  <c r="BE151"/>
  <c r="BE93"/>
  <c r="BE94"/>
  <c r="BE118"/>
  <c r="BE121"/>
  <c r="BE144"/>
  <c i="3" r="J87"/>
  <c r="J61"/>
  <c i="4" r="BE86"/>
  <c r="BE92"/>
  <c r="BE102"/>
  <c r="BE107"/>
  <c r="BE117"/>
  <c r="BE123"/>
  <c r="BE130"/>
  <c r="BE140"/>
  <c r="BE141"/>
  <c r="BE97"/>
  <c r="BE98"/>
  <c r="BE99"/>
  <c r="BE126"/>
  <c r="BE128"/>
  <c r="BE136"/>
  <c r="BE152"/>
  <c r="BE87"/>
  <c r="BE89"/>
  <c r="BE101"/>
  <c r="BE103"/>
  <c r="BE114"/>
  <c r="BE119"/>
  <c r="BE124"/>
  <c r="BE125"/>
  <c r="BE133"/>
  <c r="BE134"/>
  <c r="BE139"/>
  <c r="BE148"/>
  <c i="3" r="J54"/>
  <c r="BE139"/>
  <c r="BE156"/>
  <c r="BE163"/>
  <c r="BE173"/>
  <c r="BE209"/>
  <c r="BE212"/>
  <c r="F54"/>
  <c r="J52"/>
  <c r="F82"/>
  <c r="BE98"/>
  <c r="BE100"/>
  <c r="BE140"/>
  <c r="BE151"/>
  <c r="BE182"/>
  <c r="BE190"/>
  <c r="E75"/>
  <c r="BE94"/>
  <c r="BE128"/>
  <c r="BE135"/>
  <c r="BE142"/>
  <c r="BE154"/>
  <c r="BE168"/>
  <c r="BE179"/>
  <c r="BE187"/>
  <c r="BE188"/>
  <c r="BE195"/>
  <c r="BE96"/>
  <c r="BE120"/>
  <c r="BE183"/>
  <c r="BE108"/>
  <c r="BE137"/>
  <c r="BE147"/>
  <c r="BE165"/>
  <c r="BE167"/>
  <c r="BE175"/>
  <c r="BE191"/>
  <c r="BE193"/>
  <c r="BE88"/>
  <c r="BE90"/>
  <c r="BE92"/>
  <c r="BE130"/>
  <c r="BE133"/>
  <c r="BE180"/>
  <c r="BE124"/>
  <c r="BE143"/>
  <c r="BE145"/>
  <c r="BE160"/>
  <c r="BE185"/>
  <c i="1" r="BA55"/>
  <c r="BC55"/>
  <c i="2" r="E48"/>
  <c r="J52"/>
  <c r="F54"/>
  <c r="J54"/>
  <c r="F55"/>
  <c r="BE87"/>
  <c r="BE90"/>
  <c r="BE91"/>
  <c r="BE92"/>
  <c r="BE93"/>
  <c r="BE94"/>
  <c r="BE97"/>
  <c r="BE98"/>
  <c r="BE100"/>
  <c r="BE101"/>
  <c i="1" r="BB55"/>
  <c r="AW55"/>
  <c r="BD55"/>
  <c i="7" r="J30"/>
  <c i="4" r="F37"/>
  <c i="1" r="BD57"/>
  <c i="4" r="F36"/>
  <c i="1" r="BC57"/>
  <c i="6" r="F36"/>
  <c i="1" r="BC59"/>
  <c i="8" r="J34"/>
  <c i="1" r="AW61"/>
  <c i="9" r="F37"/>
  <c i="1" r="BD62"/>
  <c i="6" r="J30"/>
  <c i="3" r="F35"/>
  <c i="1" r="BB56"/>
  <c i="5" r="F37"/>
  <c i="1" r="BD58"/>
  <c i="7" r="F34"/>
  <c i="1" r="BA60"/>
  <c i="8" r="F37"/>
  <c i="1" r="BD61"/>
  <c i="8" r="J30"/>
  <c i="10" r="F37"/>
  <c i="1" r="BD63"/>
  <c i="3" r="J34"/>
  <c i="1" r="AW56"/>
  <c i="5" r="F35"/>
  <c i="1" r="BB58"/>
  <c i="3" r="F36"/>
  <c i="1" r="BC56"/>
  <c i="5" r="J34"/>
  <c i="1" r="AW58"/>
  <c i="8" r="F35"/>
  <c i="1" r="BB61"/>
  <c i="9" r="F36"/>
  <c i="1" r="BC62"/>
  <c i="10" r="J34"/>
  <c i="1" r="AW63"/>
  <c i="4" r="J34"/>
  <c i="1" r="AW57"/>
  <c i="5" r="F34"/>
  <c i="1" r="BA58"/>
  <c i="7" r="J34"/>
  <c i="1" r="AW60"/>
  <c i="9" r="F34"/>
  <c i="1" r="BA62"/>
  <c i="10" r="F36"/>
  <c i="1" r="BC63"/>
  <c i="3" r="F34"/>
  <c i="1" r="BA56"/>
  <c i="5" r="F36"/>
  <c i="1" r="BC58"/>
  <c i="9" r="J30"/>
  <c i="4" r="F34"/>
  <c i="1" r="BA57"/>
  <c i="4" r="F35"/>
  <c i="1" r="BB57"/>
  <c i="7" r="F36"/>
  <c i="1" r="BC60"/>
  <c i="8" r="F36"/>
  <c i="1" r="BC61"/>
  <c i="9" r="J34"/>
  <c i="1" r="AW62"/>
  <c i="10" r="F35"/>
  <c i="1" r="BB63"/>
  <c i="3" r="F37"/>
  <c i="1" r="BD56"/>
  <c i="6" r="J34"/>
  <c i="1" r="AW59"/>
  <c i="6" r="F35"/>
  <c i="1" r="BB59"/>
  <c i="6" r="F34"/>
  <c i="1" r="BA59"/>
  <c i="6" r="F37"/>
  <c i="1" r="BD59"/>
  <c i="7" r="F35"/>
  <c i="1" r="BB60"/>
  <c i="8" r="F34"/>
  <c i="1" r="BA61"/>
  <c i="9" r="F35"/>
  <c i="1" r="BB62"/>
  <c i="10" r="F34"/>
  <c i="1" r="BA63"/>
  <c i="2" l="1" r="T85"/>
  <c r="T84"/>
  <c i="5" r="P88"/>
  <c r="P87"/>
  <c i="1" r="AU58"/>
  <c i="4" r="R84"/>
  <c r="T84"/>
  <c i="5" r="R88"/>
  <c r="R87"/>
  <c i="3" r="BK86"/>
  <c r="J86"/>
  <c r="J60"/>
  <c i="4" r="P84"/>
  <c i="1" r="AU57"/>
  <c i="4" r="BK84"/>
  <c r="J84"/>
  <c i="3" r="R86"/>
  <c r="R85"/>
  <c r="P86"/>
  <c r="P85"/>
  <c i="1" r="AU56"/>
  <c i="5" r="T88"/>
  <c r="T87"/>
  <c i="1" r="AG62"/>
  <c r="AG60"/>
  <c r="AG59"/>
  <c i="2" r="BK85"/>
  <c r="J85"/>
  <c r="J60"/>
  <c i="1" r="AG61"/>
  <c i="5" r="BK87"/>
  <c r="J87"/>
  <c r="J59"/>
  <c i="3" r="J33"/>
  <c i="1" r="AV56"/>
  <c r="AT56"/>
  <c i="8" r="J33"/>
  <c i="1" r="AV61"/>
  <c r="AT61"/>
  <c r="AN61"/>
  <c r="BB54"/>
  <c r="W31"/>
  <c i="10" r="J30"/>
  <c i="1" r="AG63"/>
  <c i="3" r="F33"/>
  <c i="1" r="AZ56"/>
  <c i="9" r="F33"/>
  <c i="1" r="AZ62"/>
  <c r="BC54"/>
  <c r="W32"/>
  <c i="5" r="F33"/>
  <c i="1" r="AZ58"/>
  <c i="4" r="J30"/>
  <c i="1" r="AG57"/>
  <c i="2" r="J33"/>
  <c i="1" r="AV55"/>
  <c r="AT55"/>
  <c i="5" r="J33"/>
  <c i="1" r="AV58"/>
  <c r="AT58"/>
  <c i="4" r="J33"/>
  <c i="1" r="AV57"/>
  <c r="AT57"/>
  <c r="AN57"/>
  <c i="7" r="F33"/>
  <c i="1" r="AZ60"/>
  <c i="10" r="F33"/>
  <c i="1" r="AZ63"/>
  <c i="4" r="F33"/>
  <c i="1" r="AZ57"/>
  <c i="7" r="J33"/>
  <c i="1" r="AV60"/>
  <c r="AT60"/>
  <c r="AN60"/>
  <c i="10" r="J33"/>
  <c i="1" r="AV63"/>
  <c r="AT63"/>
  <c r="AN63"/>
  <c i="2" r="F33"/>
  <c i="1" r="AZ55"/>
  <c i="6" r="F33"/>
  <c i="1" r="AZ59"/>
  <c i="6" r="J33"/>
  <c i="1" r="AV59"/>
  <c r="AT59"/>
  <c r="AN59"/>
  <c i="9" r="J33"/>
  <c i="1" r="AV62"/>
  <c r="AT62"/>
  <c r="AN62"/>
  <c r="BA54"/>
  <c r="W30"/>
  <c i="8" r="F33"/>
  <c i="1" r="AZ61"/>
  <c r="BD54"/>
  <c r="W33"/>
  <c i="3" l="1" r="BK85"/>
  <c r="J85"/>
  <c r="J59"/>
  <c i="4" r="J59"/>
  <c i="2" r="BK84"/>
  <c r="J84"/>
  <c i="10" r="J39"/>
  <c i="9" r="J39"/>
  <c i="8" r="J39"/>
  <c i="7" r="J39"/>
  <c i="6" r="J39"/>
  <c i="4" r="J39"/>
  <c i="1" r="AU54"/>
  <c i="2" r="J30"/>
  <c i="1" r="AG55"/>
  <c r="AY54"/>
  <c i="5" r="J30"/>
  <c i="1" r="AG58"/>
  <c r="AX54"/>
  <c r="AW54"/>
  <c r="AK30"/>
  <c r="AZ54"/>
  <c r="W29"/>
  <c i="2" l="1" r="J39"/>
  <c r="J59"/>
  <c i="5" r="J39"/>
  <c i="1" r="AN58"/>
  <c r="AN55"/>
  <c i="3" r="J30"/>
  <c i="1" r="AG56"/>
  <c r="AN56"/>
  <c r="AV54"/>
  <c r="AK29"/>
  <c i="3" l="1" r="J39"/>
  <c i="1"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<sst xmlns="http://schemas.openxmlformats.org/spreadsheetml/2006/main">
  <si>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</si>
  <si>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</si>
  <si>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</si>
  <si>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</si>
  <si>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</si>
  <si>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{08c16107-a7e2-4491-aaa3-c091cb76bcad}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</si>
  <si>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</si>
  <si>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</si>
  <si>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</si>
  <si>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</si>
  <si>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</si>
  <si>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</si>
  <si>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</si>
  <si>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</si>
  <si>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2024_12_14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</si>
  <si>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</si>
  <si>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</si>
  <si>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Revitalizace veřejného prostoru, lokalita mezi Domem přírody, ul. U červených domků a ul. Lipová alej, Hodonín</t>
  </si>
  <si>
    <t>KSO:</t>
  </si>
  <si>
    <t/>
  </si>
  <si>
    <t>CC-CZ:</t>
  </si>
  <si>
    <t>Místo:</t>
  </si>
  <si>
    <t>Hodonín</t>
  </si>
  <si>
    <t>Datum:</t>
  </si>
  <si>
    <t>14. 12. 2024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</si>
  <si>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</si>
  <si>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</si>
  <si>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</si>
  <si>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</si>
  <si>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</si>
  <si>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</si>
  <si>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</si>
  <si>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</si>
  <si>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</si>
  <si>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Atelier per partes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</si>
  <si>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</si>
  <si>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</si>
  <si>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</si>
  <si>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</si>
  <si>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</si>
  <si>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</si>
  <si>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</si>
  <si>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</si>
  <si>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</si>
  <si>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</si>
  <si>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</si>
  <si>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</si>
  <si>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</si>
  <si>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</si>
  <si>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</si>
  <si>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</si>
  <si>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</si>
  <si>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</si>
  <si>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</si>
  <si>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</si>
  <si>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</si>
  <si>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</si>
  <si>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</si>
  <si>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</si>
  <si>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</si>
  <si>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</si>
  <si>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</si>
  <si>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</si>
  <si>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</si>
  <si>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</si>
  <si>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</si>
  <si>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</si>
  <si>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</si>
  <si>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</si>
  <si>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</si>
  <si>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</si>
  <si>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</si>
  <si>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</si>
  <si>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</si>
  <si>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</si>
  <si>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</si>
  <si>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</si>
  <si>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 - vedlejší rozpočtové náklady</t>
  </si>
  <si>
    <t>STA</t>
  </si>
  <si>
    <t>1</t>
  </si>
  <si>
    <t>{8be64f84-767f-4ff8-91cc-b5ad171f7967}</t>
  </si>
  <si>
    <t>2</t>
  </si>
  <si>
    <t>01</t>
  </si>
  <si>
    <t>Zpevněné plochy</t>
  </si>
  <si>
    <t>{2e68c378-7c12-4aa9-ae08-3ef4149373da}</t>
  </si>
  <si>
    <t>02</t>
  </si>
  <si>
    <t>Veřejné osvětlení</t>
  </si>
  <si>
    <t>{e8b17901-577f-4c60-a512-a68213aca5e2}</t>
  </si>
  <si>
    <t>03</t>
  </si>
  <si>
    <t>Zakládání zeleně</t>
  </si>
  <si>
    <t>{949371ab-17cf-4595-81a5-51e5ebaf261c}</t>
  </si>
  <si>
    <t>04</t>
  </si>
  <si>
    <t>Následná péče 1. rok</t>
  </si>
  <si>
    <t>{378958c0-925b-46c5-9272-007d7d0331c0}</t>
  </si>
  <si>
    <t>05</t>
  </si>
  <si>
    <t>Následná péče 2. rok</t>
  </si>
  <si>
    <t>{6ca05d4b-a130-4b76-8d02-779a956ff5f9}</t>
  </si>
  <si>
    <t>06</t>
  </si>
  <si>
    <t>Následná péče 3. rok</t>
  </si>
  <si>
    <t>{6bd685c2-2da7-4f1c-90b1-fee2b6fd2c40}</t>
  </si>
  <si>
    <t>07</t>
  </si>
  <si>
    <t>Následná péče 4. rok</t>
  </si>
  <si>
    <t>{85a33a2a-b064-44bf-8c2d-49ede16a355e}</t>
  </si>
  <si>
    <t>08</t>
  </si>
  <si>
    <t>Následná péče 5. rok</t>
  </si>
  <si>
    <t>{ddd75592-b42d-4e4e-b53b-7dd259e81748}</t>
  </si>
  <si>
    <t>KRYCÍ LIST SOUPISU PRACÍ</t>
  </si>
  <si>
    <t>Objekt:</t>
  </si>
  <si>
    <t>00 - VRN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</si>
  <si>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</si>
  <si>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</si>
  <si>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</si>
  <si>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</si>
  <si>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</si>
  <si>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D7 -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</si>
  <si>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</si>
  <si>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</si>
  <si>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</si>
  <si>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</si>
  <si>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</si>
  <si>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</si>
  <si>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</si>
  <si>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</si>
  <si>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</si>
  <si>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</si>
  <si>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</si>
  <si>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</si>
  <si>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</si>
  <si>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</si>
  <si>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</si>
  <si>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</si>
  <si>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</si>
  <si>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</si>
  <si>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</si>
  <si>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</si>
  <si>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D7</t>
  </si>
  <si>
    <t>vedlejší rozpočtové náklady</t>
  </si>
  <si>
    <t>K</t>
  </si>
  <si>
    <t>R008</t>
  </si>
  <si>
    <t>Umístění informačíního banneru, vel. 3x2 m, autoplachta</t>
  </si>
  <si>
    <t>klp</t>
  </si>
  <si>
    <t>1024</t>
  </si>
  <si>
    <t>749480944</t>
  </si>
  <si>
    <t>P</t>
  </si>
  <si>
    <t>Poznámka k položce:_x000d_
Umístění ok na banneru po 1 m nebo po 50 cm. Grafická podoba viz. vzor.</t>
  </si>
  <si>
    <t>VRN1</t>
  </si>
  <si>
    <t>Průzkumné, geodetické a projektové práce</t>
  </si>
  <si>
    <t>012103000</t>
  </si>
  <si>
    <t>Vytýčení stávajících inženýrských sítí</t>
  </si>
  <si>
    <t>223386558</t>
  </si>
  <si>
    <t>3</t>
  </si>
  <si>
    <t>012203000</t>
  </si>
  <si>
    <t>Vytýčení stavby geodetem</t>
  </si>
  <si>
    <t>-812229684</t>
  </si>
  <si>
    <t>4</t>
  </si>
  <si>
    <t>012303000</t>
  </si>
  <si>
    <t>Geodetické zeměření dokončeného díla</t>
  </si>
  <si>
    <t>-88716430</t>
  </si>
  <si>
    <t>012403000</t>
  </si>
  <si>
    <t>Geometrický plán</t>
  </si>
  <si>
    <t>776372482</t>
  </si>
  <si>
    <t>6</t>
  </si>
  <si>
    <t>013254000</t>
  </si>
  <si>
    <t>Dokumentace skutečného provedení stavby</t>
  </si>
  <si>
    <t>-1394508571</t>
  </si>
  <si>
    <t>Poznámka k položce:_x000d_
Včetně úpravy dat pro potřeby GIS města.</t>
  </si>
  <si>
    <t>VRN3</t>
  </si>
  <si>
    <t>Zařízení staveniště</t>
  </si>
  <si>
    <t>7</t>
  </si>
  <si>
    <t>030001000</t>
  </si>
  <si>
    <t>Zařízení staveniště - zřížení + provoz + odstranění (oplocení, zábrany, skladovací plochy a objekty, mobilní buňky apod.)</t>
  </si>
  <si>
    <t>1530288878</t>
  </si>
  <si>
    <t>8</t>
  </si>
  <si>
    <t>034303000</t>
  </si>
  <si>
    <t>Dočasná dopravní opatření (náklady na vyhotovení návrhu dočasného dopravního značení, projednání s dotčenými orgány, dodání dopravních značek a světelné signalizace, jejich rozmístění a údržba v průběhu výstavby, odstranění po ukončení prací)</t>
  </si>
  <si>
    <t>764284332</t>
  </si>
  <si>
    <t>VRN4</t>
  </si>
  <si>
    <t>Inženýrská činnost</t>
  </si>
  <si>
    <t>9</t>
  </si>
  <si>
    <t>043114000</t>
  </si>
  <si>
    <t>Kontrolní zkoušky (zkoušky betonových a asfaltových směsí, statická zatěžovací zkouškapodloží - 2x, atd.)</t>
  </si>
  <si>
    <t>-1418745583</t>
  </si>
  <si>
    <t>10</t>
  </si>
  <si>
    <t>043194000</t>
  </si>
  <si>
    <t>Přejímací zkoušky (revize, atd.)</t>
  </si>
  <si>
    <t>-1212548720</t>
  </si>
  <si>
    <t>odkopávka</t>
  </si>
  <si>
    <t>odkopávka zeminy</t>
  </si>
  <si>
    <t>98,34</t>
  </si>
  <si>
    <t>zásyp</t>
  </si>
  <si>
    <t>zásyp zeminou</t>
  </si>
  <si>
    <t>34,944</t>
  </si>
  <si>
    <t>01 - Zpevněné plochy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</si>
  <si>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</si>
  <si>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</si>
  <si>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</si>
  <si>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</si>
  <si>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</si>
  <si>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</si>
  <si>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</si>
  <si>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</si>
  <si>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</si>
  <si>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113106142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</si>
  <si>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dlaždic, desek nebo tvarovek</t>
  </si>
  <si>
    <t>m2</t>
  </si>
  <si>
    <t>-82331615</t>
  </si>
  <si>
    <t>VV</t>
  </si>
  <si>
    <t>"stávající chodníky" 11,20+39,00+610,60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</si>
  <si>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</si>
  <si>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</si>
  <si>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-1909627726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</si>
  <si>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</si>
  <si>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</si>
  <si>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953718886</t>
  </si>
  <si>
    <t>"nové napojení na vozovku 5x" 5*(3,5*0,3)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</si>
  <si>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</si>
  <si>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</si>
  <si>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-668929819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</si>
  <si>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</si>
  <si>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</si>
  <si>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</si>
  <si>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1105619854</t>
  </si>
  <si>
    <t>"nové vstupy do vozovky 5x" 5*3,5</t>
  </si>
  <si>
    <t>113204111</t>
  </si>
  <si>
    <t>Vytrhání obrub s vybouráním lože, s přemístěním hmot na skládku na vzdálenost do 3 m nebo s naložením na dopravní prostředek záhonových</t>
  </si>
  <si>
    <t>-186606089</t>
  </si>
  <si>
    <t>"stáv. obruby" 9,9+10,7+42,6+36,0+66,6+29,4+17+18,2+26,8+51,1+29,3+44,8+37,6+19,2+37,6+36,8+58,3+44,2+28,1+17,4+17,8</t>
  </si>
  <si>
    <t>122251102</t>
  </si>
  <si>
    <t>Odkopávky a prokopávky nezapažené strojně v hornině třídy těžitelnosti I skupiny 3 přes 20 do 50 m3</t>
  </si>
  <si>
    <t>m3</t>
  </si>
  <si>
    <t>-545030097</t>
  </si>
  <si>
    <t>"rozšíření pro novou konstrukce" 127,80*0,3</t>
  </si>
  <si>
    <t>"odkopávka dopadové plochy" 150,00*0,4</t>
  </si>
  <si>
    <t>Součet</t>
  </si>
  <si>
    <t>FIG</t>
  </si>
  <si>
    <t>Rozpad figury: odkopávka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</si>
  <si>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</si>
  <si>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</si>
  <si>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-422729086</t>
  </si>
  <si>
    <t>-zásyp</t>
  </si>
  <si>
    <t>Rozpad figury: zásyp</t>
  </si>
  <si>
    <t>(60,4+65,9+27,3+10,9+14,6+15,3+12,4+34,6+33,4+10,9+33,1+33,4+10,9+33,7+33,8+13,9+15,9)*0,07</t>
  </si>
  <si>
    <t>(2,8+2,8+2,8+2,8+2,7+2,7+2,7+2,7+2,8+2,8+2,8+2,8+2,8+2,8)*0,07</t>
  </si>
  <si>
    <t>174251101</t>
  </si>
  <si>
    <t>Zásyp sypaninou z jakékoliv horniny strojně s uložením výkopku ve vrstvách bez zhutnění jam, šachet, rýh nebo kolem objektů v těchto vykopávkách</t>
  </si>
  <si>
    <t>575544217</t>
  </si>
  <si>
    <t>13</t>
  </si>
  <si>
    <t>181951112</t>
  </si>
  <si>
    <t>Úprava pláně vyrovnáním výškových rozdílů strojně v hornině třídy těžitelnosti I, skupiny 1 až 3 se zhutněním</t>
  </si>
  <si>
    <t>-21141987</t>
  </si>
  <si>
    <t>537,10+52,40</t>
  </si>
  <si>
    <t>589,5*1,4 "Přepočtené koeficientem množství</t>
  </si>
  <si>
    <t>Komunikace pozemní</t>
  </si>
  <si>
    <t>14</t>
  </si>
  <si>
    <t>564801112</t>
  </si>
  <si>
    <t>Podklad ze štěrkodrti ŠD s rozprostřením a zhutněním plochy přes 100 m2, po zhutnění tl. 40 mm</t>
  </si>
  <si>
    <t>-582865890</t>
  </si>
  <si>
    <t>16</t>
  </si>
  <si>
    <t>564861111</t>
  </si>
  <si>
    <t>Podklad ze štěrkodrti ŠD s rozprostřením a zhutněním plochy přes 100 m2, po zhutnění tl. 200 mm</t>
  </si>
  <si>
    <t>351785996</t>
  </si>
  <si>
    <t>589,5*1,3 "Přepočtené koeficientem množství</t>
  </si>
  <si>
    <t>17</t>
  </si>
  <si>
    <t>566901161</t>
  </si>
  <si>
    <t>Vyspravení podkladu plochy do 15 m2 s rozprostřením a zhutněním obalovaným kamenivem ACP (OK) tl. 100 mm</t>
  </si>
  <si>
    <t>1776730803</t>
  </si>
  <si>
    <t>18</t>
  </si>
  <si>
    <t>566901171</t>
  </si>
  <si>
    <t>Vyspravení podkladu plochy do 15 m2 s rozprostřením a zhutněním směsí zpevněnou cementem SC C 20/25 (PB I) tl. 100 mm</t>
  </si>
  <si>
    <t>-439144304</t>
  </si>
  <si>
    <t>15</t>
  </si>
  <si>
    <t>567122112</t>
  </si>
  <si>
    <t>Podklad ze směsi stmelené cementem SC bez dilatačních spár, s rozprostřením a zhutněním SC C 8/10 (KSC I), po zhutnění tl. 130 mm</t>
  </si>
  <si>
    <t>973694023</t>
  </si>
  <si>
    <t>26,7+26,8+26,9+26,8</t>
  </si>
  <si>
    <t>19</t>
  </si>
  <si>
    <t>591211111</t>
  </si>
  <si>
    <t>Kladení dlažby z kostek s provedením lože do tl. 50 mm, s vyplněním spár, s dvojím beraněním a se smetením přebytečného materiálu na krajnici drobných z kamene, do lože z kameniva těženého</t>
  </si>
  <si>
    <t>-1514217268</t>
  </si>
  <si>
    <t>20</t>
  </si>
  <si>
    <t>M</t>
  </si>
  <si>
    <t>58381007</t>
  </si>
  <si>
    <t>kostka štípaná dlažební žula drobná 8/10</t>
  </si>
  <si>
    <t>-828939396</t>
  </si>
  <si>
    <t>52,4*1,02 "Přepočtené koeficientem množství</t>
  </si>
  <si>
    <t>596211213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</si>
  <si>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300 m2</t>
  </si>
  <si>
    <t>267846072</t>
  </si>
  <si>
    <t>22</t>
  </si>
  <si>
    <t>59245226</t>
  </si>
  <si>
    <t>dlažba pro nevidomé betonová 200x100mm tl 80mm antracitová</t>
  </si>
  <si>
    <t>1434211701</t>
  </si>
  <si>
    <t>0,6+0,6+0,6+0,6+0,6+0,6</t>
  </si>
  <si>
    <t>23</t>
  </si>
  <si>
    <t>59248005</t>
  </si>
  <si>
    <t>dlažba chodníková betonová 300x300mm tl 80mm přírodní</t>
  </si>
  <si>
    <t>-724782999</t>
  </si>
  <si>
    <t>533,5*1,02 "Přepočtené koeficientem množství</t>
  </si>
  <si>
    <t>24</t>
  </si>
  <si>
    <t>596911111</t>
  </si>
  <si>
    <t>Kladení šlapáků z jednotlivých kusů do lože ze štěrkopísku nebo z prohozené zeminy v rovině nebo na svahu do 1:5</t>
  </si>
  <si>
    <t>-2147295018</t>
  </si>
  <si>
    <t>"vstupy na trávník" 4*(1,30*1,00)</t>
  </si>
  <si>
    <t xml:space="preserve">"šlapáky mezi chodníkem a vozovkou" 0,6*(17,95+17,95+17,95+17,95+17,95+9,50+24,85+14,7+4,30) </t>
  </si>
  <si>
    <t>25</t>
  </si>
  <si>
    <t>58337303</t>
  </si>
  <si>
    <t>štěrkopísek frakce 0/8</t>
  </si>
  <si>
    <t>t</t>
  </si>
  <si>
    <t>1293093113</t>
  </si>
  <si>
    <t>91,06*0,04</t>
  </si>
  <si>
    <t>3,642*1,5 "Přepočtené koeficientem množství</t>
  </si>
  <si>
    <t>26</t>
  </si>
  <si>
    <t>59246106</t>
  </si>
  <si>
    <t>šlapák betonový 25x100x8 cm přírodní</t>
  </si>
  <si>
    <t>ks</t>
  </si>
  <si>
    <t>-1585511045</t>
  </si>
  <si>
    <t>"5 vstupů" 5*4</t>
  </si>
  <si>
    <t>27</t>
  </si>
  <si>
    <t>59246104</t>
  </si>
  <si>
    <t>šlapák betonový 60x40x8 cm přírodní</t>
  </si>
  <si>
    <t>898751849</t>
  </si>
  <si>
    <t>28</t>
  </si>
  <si>
    <t>599141111</t>
  </si>
  <si>
    <t>Vyplnění spár mezi silničními dílci jakékoliv tloušťky živičnou zálivkou</t>
  </si>
  <si>
    <t>-578274726</t>
  </si>
  <si>
    <t>"nové napojení na vozovku 5x" 5*(3,5+0,3+0,3)</t>
  </si>
  <si>
    <t>Ostatní konstrukce a práce, bourání</t>
  </si>
  <si>
    <t>29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</si>
  <si>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</si>
  <si>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</si>
  <si>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641436718</t>
  </si>
  <si>
    <t>2,8+2,8+2,8+2,8+2,7+2,7+2,7+2,7+2,8+2,8+2,8+2,8+2,8+2,8</t>
  </si>
  <si>
    <t>30</t>
  </si>
  <si>
    <t>-1272914334</t>
  </si>
  <si>
    <t>38,8*0,1 "Přepočtené koeficientem množství</t>
  </si>
  <si>
    <t>31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</si>
  <si>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</si>
  <si>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</si>
  <si>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1693400418</t>
  </si>
  <si>
    <t>32</t>
  </si>
  <si>
    <t>59217030</t>
  </si>
  <si>
    <t>obrubník silniční betonový přechodový 1000x150x150-250mm</t>
  </si>
  <si>
    <t>-1053576968</t>
  </si>
  <si>
    <t xml:space="preserve">"vstupy do vozovky" </t>
  </si>
  <si>
    <t>"levý" 5</t>
  </si>
  <si>
    <t>"pravý" 5</t>
  </si>
  <si>
    <t>33</t>
  </si>
  <si>
    <t>59217029</t>
  </si>
  <si>
    <t>obrubník silniční betonový nájezdový 1000x150x150mm</t>
  </si>
  <si>
    <t>-153797520</t>
  </si>
  <si>
    <t>"vstupy do vozovky" 5*1,5</t>
  </si>
  <si>
    <t>34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</si>
  <si>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</si>
  <si>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</si>
  <si>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-1417978021</t>
  </si>
  <si>
    <t>60,4+65,9+27,3+2,8+2,8+10,9+2,8+2,8+14,6+15,3+2,7+2,7+12,4+34,6+33,4+2,6+2,6+10,9+2,6+2,6+33,1+33,4+2,6+2,6+10,9+2,7+2,7+33,7+33,8+2,9+2,9+13,9</t>
  </si>
  <si>
    <t>2,7+2,7+15,9</t>
  </si>
  <si>
    <t>35</t>
  </si>
  <si>
    <t>59217019</t>
  </si>
  <si>
    <t>obrubník betonový chodníkový 1000x100x200mm</t>
  </si>
  <si>
    <t>2071588256</t>
  </si>
  <si>
    <t>36</t>
  </si>
  <si>
    <t>916371214</t>
  </si>
  <si>
    <t>Osazení skrytého flexibilního zahradního obrubníku plastového zarytím včetně začištění</t>
  </si>
  <si>
    <t>768332990</t>
  </si>
  <si>
    <t>"lemování dopadové plochy" 49,0</t>
  </si>
  <si>
    <t>37</t>
  </si>
  <si>
    <t>27245175</t>
  </si>
  <si>
    <t>obrubník zahradní z recyklovaného materiálu 12mx125mmx4mm</t>
  </si>
  <si>
    <t>-2001037900</t>
  </si>
  <si>
    <t>38</t>
  </si>
  <si>
    <t>919735112</t>
  </si>
  <si>
    <t>Řezání stávajícího živičného krytu nebo podkladu hloubky přes 50 do 100 mm</t>
  </si>
  <si>
    <t>943307718</t>
  </si>
  <si>
    <t>39</t>
  </si>
  <si>
    <t>935113111</t>
  </si>
  <si>
    <t>Osazení odvodňovacího žlabu s krycím roštem polymerbetonového šířky do 200 mm</t>
  </si>
  <si>
    <t>-2078133378</t>
  </si>
  <si>
    <t>2+2+5+5+5+5+5+2+5+5</t>
  </si>
  <si>
    <t>40</t>
  </si>
  <si>
    <t>59227210</t>
  </si>
  <si>
    <t>žlab odvodňovací z polymerbetonu bez spádu s můstkovým roštem Pz š 100mm a spodním odtokem DN 100</t>
  </si>
  <si>
    <t>46599623</t>
  </si>
  <si>
    <t>41</t>
  </si>
  <si>
    <t>936009121</t>
  </si>
  <si>
    <t>Bezpečnostní dopadová plocha na dětském hřišti tloušťky 40 cm ze štěrku frakce 4-8 mm</t>
  </si>
  <si>
    <t>1011199870</t>
  </si>
  <si>
    <t>997</t>
  </si>
  <si>
    <t>Přesun sutě</t>
  </si>
  <si>
    <t>46</t>
  </si>
  <si>
    <t>997221551</t>
  </si>
  <si>
    <t>Vodorovná doprava suti a vybouraných bez naložení, ale se složením a s hrubým urovnáním, na vzdálenost do 1 km</t>
  </si>
  <si>
    <t>-1563713406</t>
  </si>
  <si>
    <t>47</t>
  </si>
  <si>
    <t>997221559</t>
  </si>
  <si>
    <t>Vodorovná doprava suti a vybouraných hmot bez naložení, ale se složením a s hrubým urovnáním Příplatek k ceně za každý další započatý 1 km přes 1 km</t>
  </si>
  <si>
    <t>881832640</t>
  </si>
  <si>
    <t>393,577*4 "Přepočtené koeficientem množství</t>
  </si>
  <si>
    <t>48</t>
  </si>
  <si>
    <t>997221861</t>
  </si>
  <si>
    <t>Poplatek za uložení stavebního odpadu na recyklační skládce (skládkovné) z prostého betonu zatříděného do Katalogu odpadů pod kódem 17 01 01</t>
  </si>
  <si>
    <t>-1024677190</t>
  </si>
  <si>
    <t>168,504+3,588+27,176</t>
  </si>
  <si>
    <t>49</t>
  </si>
  <si>
    <t>997221873</t>
  </si>
  <si>
    <t>Poplatek za uložení stavebního odpadu na recyklační skládce (skládkovné) zeminy a kamení zatříděného do Katalogu odpadů pod kódem 17 05 04</t>
  </si>
  <si>
    <t>-1370226056</t>
  </si>
  <si>
    <t>"zemina" odkopávka*1,8</t>
  </si>
  <si>
    <t>-zásyp * 1,8</t>
  </si>
  <si>
    <t>Mezisoučet</t>
  </si>
  <si>
    <t>"kamenivo" 191,632+1,523</t>
  </si>
  <si>
    <t>50</t>
  </si>
  <si>
    <t>997221875</t>
  </si>
  <si>
    <t>Poplatek za uložení stavebního odpadu na recyklační skládce (skládkovné) asfaltového bez obsahu dehtu zatříděného do Katalogu odpadů pod kódem 17 03 02</t>
  </si>
  <si>
    <t>-1797807097</t>
  </si>
  <si>
    <t>1,155</t>
  </si>
  <si>
    <t>998</t>
  </si>
  <si>
    <t>Přesun hmot</t>
  </si>
  <si>
    <t>51</t>
  </si>
  <si>
    <t>998223011</t>
  </si>
  <si>
    <t>Přesun hmot pro pozemní komunikace s krytem dlážděným dopravní vzdálenost do 200 m jakékoliv délky objektu</t>
  </si>
  <si>
    <t>-2119705878</t>
  </si>
  <si>
    <t>02 - Veřejné osvětlení</t>
  </si>
  <si>
    <t>D01 - Materiály</t>
  </si>
  <si>
    <t>D02 - Práce v HZS</t>
  </si>
  <si>
    <t>D03 - Zemní práce</t>
  </si>
  <si>
    <t>D04 - Jiné</t>
  </si>
  <si>
    <t>D05 - Elektromontáže</t>
  </si>
  <si>
    <t>D01</t>
  </si>
  <si>
    <t>Materiály</t>
  </si>
  <si>
    <t>Pol1</t>
  </si>
  <si>
    <t xml:space="preserve">Kabel CYKY-J  3 x 1,5</t>
  </si>
  <si>
    <t>-766209945</t>
  </si>
  <si>
    <t>Pol2</t>
  </si>
  <si>
    <t xml:space="preserve">Kabel CYKY-J  4 x 16</t>
  </si>
  <si>
    <t>1244181366</t>
  </si>
  <si>
    <t>Pol3</t>
  </si>
  <si>
    <t>DRAT ZEMNICI 10 FeZn (1m=0,62kg)</t>
  </si>
  <si>
    <t>kg</t>
  </si>
  <si>
    <t>2052225195</t>
  </si>
  <si>
    <t>Pol4</t>
  </si>
  <si>
    <t xml:space="preserve">ocelový kuželový stožár, povrch Antracit (RAL7016), přírubový, výška 5m nad zemí,  elastomerem v barvě stožáru do výšky 350mm</t>
  </si>
  <si>
    <t>KS</t>
  </si>
  <si>
    <t>1156875374</t>
  </si>
  <si>
    <t>Pol5</t>
  </si>
  <si>
    <t xml:space="preserve">ocelový kuželový stožár, povrch Antracit (RAL7016), přírubový, výška 6m nad zemí,  elastomerem v barvě stožáru do výšky 350mm</t>
  </si>
  <si>
    <t>-1574403166</t>
  </si>
  <si>
    <t>Pol6</t>
  </si>
  <si>
    <t xml:space="preserve">Svítidlo LED VO, 12W, 1673lm, 2700K, IP66, IK10, optika T1, CLO, Ra &gt; 70;  regulaci intenzity osvětlení, barva Antracit RAL 7016, uchycení pr. 40-60mm; DALI, podpora Smart Cities, přepěťová ochrana 10kV/5kV</t>
  </si>
  <si>
    <t>-909394195</t>
  </si>
  <si>
    <t>Pol7</t>
  </si>
  <si>
    <t>stožárová výzbroj pro stožár kuželový, IP54, tř. izolace II, max. 3 kabely 4x 6-35mm2, pojistka 2-6A E14</t>
  </si>
  <si>
    <t>561499149</t>
  </si>
  <si>
    <t>Pol8</t>
  </si>
  <si>
    <t>Pojistka 6A, E14 (dle stožárové výzbroje)</t>
  </si>
  <si>
    <t>-1845805714</t>
  </si>
  <si>
    <t>Pol9</t>
  </si>
  <si>
    <t>OCHRANNÁ TRUBKA AROT pr.63, ohebná, červená</t>
  </si>
  <si>
    <t>90482836</t>
  </si>
  <si>
    <t>Pol10</t>
  </si>
  <si>
    <t>Kryt vývodových trubek d63</t>
  </si>
  <si>
    <t>2071363969</t>
  </si>
  <si>
    <t>11</t>
  </si>
  <si>
    <t>Pol11</t>
  </si>
  <si>
    <t>Folie 330 rudá – blesk</t>
  </si>
  <si>
    <t>-492797918</t>
  </si>
  <si>
    <t>Pol12</t>
  </si>
  <si>
    <t>Písek kopaný</t>
  </si>
  <si>
    <t>1741735589</t>
  </si>
  <si>
    <t>Pol13</t>
  </si>
  <si>
    <t>SVORKA SS NEREZ</t>
  </si>
  <si>
    <t>231041580</t>
  </si>
  <si>
    <t>Pol14</t>
  </si>
  <si>
    <t>SVORKA SP N NEREZ PRIPOJOVACI</t>
  </si>
  <si>
    <t>-316791323</t>
  </si>
  <si>
    <t>Pol15</t>
  </si>
  <si>
    <t>prefabrikovaný betonový základ pro přírubové stožáry (4-6m), typizovaný, min. rozměry 240x255x900mm, beton třídy C25/30wd; resp. doporučený výrobcem stožáru</t>
  </si>
  <si>
    <t>2069441017</t>
  </si>
  <si>
    <t>Pol16</t>
  </si>
  <si>
    <t>Kabelová spojka do 16mm² se svorkou, gelová</t>
  </si>
  <si>
    <t>-312374896</t>
  </si>
  <si>
    <t>Pol17</t>
  </si>
  <si>
    <t>Nespecifikovaný materiál</t>
  </si>
  <si>
    <t>kpl</t>
  </si>
  <si>
    <t>-942297951</t>
  </si>
  <si>
    <t>Pol18</t>
  </si>
  <si>
    <t>recyklační poplatky</t>
  </si>
  <si>
    <t>-1665695042</t>
  </si>
  <si>
    <t>R01</t>
  </si>
  <si>
    <t>doprava</t>
  </si>
  <si>
    <t>-2074588346</t>
  </si>
  <si>
    <t>Poznámka k položce:_x000d_
3,6% z celkových nákladů dílu</t>
  </si>
  <si>
    <t>R02</t>
  </si>
  <si>
    <t>-1123302774</t>
  </si>
  <si>
    <t>Poznámka k položce:_x000d_
1,5% z celkové ceny dílu</t>
  </si>
  <si>
    <t>R03</t>
  </si>
  <si>
    <t>zařízení staveniště</t>
  </si>
  <si>
    <t>-1321350506</t>
  </si>
  <si>
    <t>Poznámka k položce:_x000d_
2,0% z celkové ceny dílu</t>
  </si>
  <si>
    <t>D02</t>
  </si>
  <si>
    <t>Práce v HZS</t>
  </si>
  <si>
    <t>Pol19</t>
  </si>
  <si>
    <t>Uvedení do provozu</t>
  </si>
  <si>
    <t>h</t>
  </si>
  <si>
    <t>2112290946</t>
  </si>
  <si>
    <t>Pol20</t>
  </si>
  <si>
    <t>Revize elektro – výchozí</t>
  </si>
  <si>
    <t>-687885440</t>
  </si>
  <si>
    <t>Pol21</t>
  </si>
  <si>
    <t>Projektová dokumentace – skutečné provedení</t>
  </si>
  <si>
    <t>-1375136839</t>
  </si>
  <si>
    <t>Pol22</t>
  </si>
  <si>
    <t>Zdvih. Pracovní plošina do 10m</t>
  </si>
  <si>
    <t>-355249376</t>
  </si>
  <si>
    <t>Pol23</t>
  </si>
  <si>
    <t>Předběžný průzkum staveniště</t>
  </si>
  <si>
    <t>-1885016295</t>
  </si>
  <si>
    <t>Pol24</t>
  </si>
  <si>
    <t>Práce předem neměřené (nepředvídané a pomoc. Úkony)</t>
  </si>
  <si>
    <t>1658631339</t>
  </si>
  <si>
    <t>Pol25</t>
  </si>
  <si>
    <t>Měření intenzity osvětlení</t>
  </si>
  <si>
    <t>-252838052</t>
  </si>
  <si>
    <t>D03</t>
  </si>
  <si>
    <t>Pol26</t>
  </si>
  <si>
    <t>Hloubení kabelových nezapažených rýh ručně š. 35 cm, hl. 80 cm, v hornině tř. 3</t>
  </si>
  <si>
    <t>1239285301</t>
  </si>
  <si>
    <t>Pol27</t>
  </si>
  <si>
    <t>Lože kabelů z písku nebo štěrkopísku tl. 10 cm nad kabel, kryté plastovou folií, š. lože do 50 cm (volný terén)</t>
  </si>
  <si>
    <t>1735061548</t>
  </si>
  <si>
    <t>Pol28</t>
  </si>
  <si>
    <t>Zásyp rýh ručně šířky 35 cm, hloubky 80 cm, z horniny tř. 3</t>
  </si>
  <si>
    <t>2083589748</t>
  </si>
  <si>
    <t>Pol29</t>
  </si>
  <si>
    <t>Hloubení kabelových nezapažených rýh ručně š. 35 cm, hl. 50 cm, v hornině tř. 3</t>
  </si>
  <si>
    <t>109582463</t>
  </si>
  <si>
    <t>Pol30</t>
  </si>
  <si>
    <t>Lože kabelů z písku nebo štěrkopísku tl. 10 cm nad kabel, kryté plastovou folií, š. lože do 50 cm (chodník)</t>
  </si>
  <si>
    <t>2087805533</t>
  </si>
  <si>
    <t>Pol31</t>
  </si>
  <si>
    <t>Zásyp rýh ručně šířky 35 cm, hloubky 50 cm, z horniny tř. 3</t>
  </si>
  <si>
    <t>1508908751</t>
  </si>
  <si>
    <t>Pol32</t>
  </si>
  <si>
    <t>Uložení chrániček a protažení kabelu</t>
  </si>
  <si>
    <t>413058078</t>
  </si>
  <si>
    <t>Pol33</t>
  </si>
  <si>
    <t>Hloubení nezapažených jam pro stožáry VO ručně v hornině tř. 3</t>
  </si>
  <si>
    <t>1777129525</t>
  </si>
  <si>
    <t>Pol34</t>
  </si>
  <si>
    <t>Výkop - kontrolní výkop o rozměrech 0,5 × 1m, hloubka 1,5m</t>
  </si>
  <si>
    <t>-721058937</t>
  </si>
  <si>
    <t>Pol35</t>
  </si>
  <si>
    <t>Zához – kontrolní výkop o rozměrech 0,5 × 1m, hloubka 1,5m</t>
  </si>
  <si>
    <t>-67628687</t>
  </si>
  <si>
    <t>Pol36</t>
  </si>
  <si>
    <t>Bourání základu betonového se záhozem jámy sypaninou (původní stožáry)</t>
  </si>
  <si>
    <t>-192620915</t>
  </si>
  <si>
    <t>Pol37</t>
  </si>
  <si>
    <t>Uložení na skládku přebytků (stožáry)</t>
  </si>
  <si>
    <t>674893281</t>
  </si>
  <si>
    <t>Pol38</t>
  </si>
  <si>
    <t>Odvoz vybouraných hmot, odpadu, na skládku do 10km</t>
  </si>
  <si>
    <t>-1569514607</t>
  </si>
  <si>
    <t>42</t>
  </si>
  <si>
    <t>Pol39</t>
  </si>
  <si>
    <t>Odvoz suti na skládku za každý další 1 km (10km)</t>
  </si>
  <si>
    <t>t/km</t>
  </si>
  <si>
    <t>490069637</t>
  </si>
  <si>
    <t>D04</t>
  </si>
  <si>
    <t>Jiné</t>
  </si>
  <si>
    <t>43</t>
  </si>
  <si>
    <t>Pol40</t>
  </si>
  <si>
    <t>Vytyčení trati vedení v zastavěném prostoru</t>
  </si>
  <si>
    <t>km</t>
  </si>
  <si>
    <t>1671477232</t>
  </si>
  <si>
    <t>44</t>
  </si>
  <si>
    <t>Pol41</t>
  </si>
  <si>
    <t>geodetické zaměření dokončené stavby</t>
  </si>
  <si>
    <t>463377465</t>
  </si>
  <si>
    <t>D05</t>
  </si>
  <si>
    <t>Elektromontáže</t>
  </si>
  <si>
    <t>45</t>
  </si>
  <si>
    <t>Pol42</t>
  </si>
  <si>
    <t>ukonč.vod. vč.zap.a konc.do 16mm2</t>
  </si>
  <si>
    <t>1362119279</t>
  </si>
  <si>
    <t>Pol43</t>
  </si>
  <si>
    <t>ukonč.vod.v rozv.vč.zap.a konc.do 2.5mm2</t>
  </si>
  <si>
    <t>-1808085538</t>
  </si>
  <si>
    <t>Pol44</t>
  </si>
  <si>
    <t>-409900837</t>
  </si>
  <si>
    <t>Pol45</t>
  </si>
  <si>
    <t>Montáž svítidel LED, veřejné osvětlení – kompletace + uchycení</t>
  </si>
  <si>
    <t>1082548636</t>
  </si>
  <si>
    <t>Pol46</t>
  </si>
  <si>
    <t>stožár ocelový</t>
  </si>
  <si>
    <t>-1640010528</t>
  </si>
  <si>
    <t>Pol47</t>
  </si>
  <si>
    <t>elektrovýzbroj stožáru, kompletní; max.4x16mm2</t>
  </si>
  <si>
    <t>702327407</t>
  </si>
  <si>
    <t>Pol48</t>
  </si>
  <si>
    <t>uzem. v zemi FeZn 10mm (0,62kg/m) vč.svorek;propoj.; antikor.ochran.</t>
  </si>
  <si>
    <t>-1731105338</t>
  </si>
  <si>
    <t>52</t>
  </si>
  <si>
    <t>Pol49</t>
  </si>
  <si>
    <t>1034017240</t>
  </si>
  <si>
    <t>53</t>
  </si>
  <si>
    <t>Pol50</t>
  </si>
  <si>
    <t>1509709841</t>
  </si>
  <si>
    <t>54</t>
  </si>
  <si>
    <t>Pol51</t>
  </si>
  <si>
    <t>1189310872</t>
  </si>
  <si>
    <t>55</t>
  </si>
  <si>
    <t>Pol52</t>
  </si>
  <si>
    <t>CYKY- J 3x1,5 mm2</t>
  </si>
  <si>
    <t>-622992101</t>
  </si>
  <si>
    <t>56</t>
  </si>
  <si>
    <t>Pol53</t>
  </si>
  <si>
    <t>CYKY- J 4x10 mm2</t>
  </si>
  <si>
    <t>-1112088318</t>
  </si>
  <si>
    <t>57</t>
  </si>
  <si>
    <t>Pol54</t>
  </si>
  <si>
    <t>Demontáž původních stožárů VO, svítidla, odpojení kabelu</t>
  </si>
  <si>
    <t>-1451119484</t>
  </si>
  <si>
    <t>58</t>
  </si>
  <si>
    <t>Pol55</t>
  </si>
  <si>
    <t>zakrácení stávaj. kabelu do 16mm²</t>
  </si>
  <si>
    <t>982017250</t>
  </si>
  <si>
    <t>59</t>
  </si>
  <si>
    <t>Pol56</t>
  </si>
  <si>
    <t>198841007</t>
  </si>
  <si>
    <t>stromy</t>
  </si>
  <si>
    <t>64</t>
  </si>
  <si>
    <t>zahon</t>
  </si>
  <si>
    <t>138</t>
  </si>
  <si>
    <t>trvalka</t>
  </si>
  <si>
    <t>1045</t>
  </si>
  <si>
    <t>trpark</t>
  </si>
  <si>
    <t>trávník parkový</t>
  </si>
  <si>
    <t>3489</t>
  </si>
  <si>
    <t>trkvet</t>
  </si>
  <si>
    <t>trávník květnatý</t>
  </si>
  <si>
    <t>435</t>
  </si>
  <si>
    <t>trreg</t>
  </si>
  <si>
    <t>regenerace trávníku</t>
  </si>
  <si>
    <t>2063</t>
  </si>
  <si>
    <t>zivplpl</t>
  </si>
  <si>
    <t>živé ploty - plochy</t>
  </si>
  <si>
    <t>249</t>
  </si>
  <si>
    <t>03 - Zakládání zeleně</t>
  </si>
  <si>
    <t>zivpln</t>
  </si>
  <si>
    <t>nízké živé ploty</t>
  </si>
  <si>
    <t>352</t>
  </si>
  <si>
    <t>cibule</t>
  </si>
  <si>
    <t>2730</t>
  </si>
  <si>
    <t>HSV - HSV</t>
  </si>
  <si>
    <t xml:space="preserve">    D1 - přípravné práce, asanace a ošetření stávajících dřevin</t>
  </si>
  <si>
    <t xml:space="preserve">    D2 - stromy</t>
  </si>
  <si>
    <t xml:space="preserve">    D3 - keře a živé ploty</t>
  </si>
  <si>
    <t xml:space="preserve">    D4 - travnaté plochy</t>
  </si>
  <si>
    <t xml:space="preserve">    D5 - trvalkové záhony</t>
  </si>
  <si>
    <t xml:space="preserve">    D6 - mobiliář</t>
  </si>
  <si>
    <t>103</t>
  </si>
  <si>
    <t>998231311</t>
  </si>
  <si>
    <t>Přesun hmot pro sadovnické a krajinářské úpravy strojně dopravní vzdálenost do 5000 m</t>
  </si>
  <si>
    <t>CS ÚRS 2024 02</t>
  </si>
  <si>
    <t>1120766054</t>
  </si>
  <si>
    <t>Online PSC</t>
  </si>
  <si>
    <t>https://podminky.urs.cz/item/CS_URS_2024_02/998231311</t>
  </si>
  <si>
    <t>D1</t>
  </si>
  <si>
    <t>přípravné práce, asanace a ošetření stávajících dřevin</t>
  </si>
  <si>
    <t>111212362</t>
  </si>
  <si>
    <t>Odstranění nevhodných dřevin průměru kmene do 100 mm výšky přes 1 m s odstraněním pařezu přes 500 m2 na svahu přes 1:5 do 1:2</t>
  </si>
  <si>
    <t>CS ÚRS 2024 01</t>
  </si>
  <si>
    <t>-1771277861</t>
  </si>
  <si>
    <t>https://podminky.urs.cz/item/CS_URS_2024_01/111212362</t>
  </si>
  <si>
    <t>Poznámka k položce:_x000d_
Pouze odstranění kořenů zmlazených keřů.</t>
  </si>
  <si>
    <t>207</t>
  </si>
  <si>
    <t>112201111</t>
  </si>
  <si>
    <t>Odstranění pařezu v rovině nebo na svahu do 1:5 o průměru pařezu na řezné ploše do 200 mm</t>
  </si>
  <si>
    <t>kus</t>
  </si>
  <si>
    <t>196443738</t>
  </si>
  <si>
    <t>https://podminky.urs.cz/item/CS_URS_2024_02/112201111</t>
  </si>
  <si>
    <t>112201113</t>
  </si>
  <si>
    <t>Odstranění pařezu v rovině nebo na svahu do 1:5 o průměru pařezu na řezné ploše přes 300 do 400 mm</t>
  </si>
  <si>
    <t>292860970</t>
  </si>
  <si>
    <t>https://podminky.urs.cz/item/CS_URS_2024_02/112201113</t>
  </si>
  <si>
    <t>112201114</t>
  </si>
  <si>
    <t>Odstranění pařezu v rovině nebo na svahu do 1:5 o průměru pařezu na řezné ploše přes 400 do 500 mm</t>
  </si>
  <si>
    <t>-914984391</t>
  </si>
  <si>
    <t>https://podminky.urs.cz/item/CS_URS_2024_02/112201114</t>
  </si>
  <si>
    <t>112201115</t>
  </si>
  <si>
    <t>Odstranění pařezu v rovině nebo na svahu do 1:5 o průměru pařezu na řezné ploše přes 500 do 600 mm</t>
  </si>
  <si>
    <t>-888936349</t>
  </si>
  <si>
    <t>https://podminky.urs.cz/item/CS_URS_2024_02/112201115</t>
  </si>
  <si>
    <t>112201116</t>
  </si>
  <si>
    <t>Odstranění pařezu v rovině nebo na svahu do 1:5 o průměru pařezu na řezné ploše přes 600 do 700 mm</t>
  </si>
  <si>
    <t>2134583264</t>
  </si>
  <si>
    <t>https://podminky.urs.cz/item/CS_URS_2024_02/112201116</t>
  </si>
  <si>
    <t>D2</t>
  </si>
  <si>
    <t>119005155</t>
  </si>
  <si>
    <t>Vytyčení výsadeb s rozmístěním rostlin dle projektové dokumentace solitérních přes 50 kusů</t>
  </si>
  <si>
    <t>569833408</t>
  </si>
  <si>
    <t>https://podminky.urs.cz/item/CS_URS_2024_02/119005155</t>
  </si>
  <si>
    <t>Rozpad figury: stromy</t>
  </si>
  <si>
    <t>183101215</t>
  </si>
  <si>
    <t>Hloubení jamek pro vysazování rostlin v zemině skupiny 1 až 4 s výměnou půdy z 50% v rovině nebo na svahu do 1:5, objemu přes 0,125 do 0,40 m3</t>
  </si>
  <si>
    <t>2001318706</t>
  </si>
  <si>
    <t>https://podminky.urs.cz/item/CS_URS_2024_02/183101215</t>
  </si>
  <si>
    <t>10321100</t>
  </si>
  <si>
    <t>zahradní substrát pro výsadbu VL</t>
  </si>
  <si>
    <t>1699801759</t>
  </si>
  <si>
    <t>184816111-R</t>
  </si>
  <si>
    <t>Doplnění půdního kondicionéru do 0,25 kg k jedné sazenici</t>
  </si>
  <si>
    <t>-1653709028</t>
  </si>
  <si>
    <t>R11</t>
  </si>
  <si>
    <t>půdní kondicionér</t>
  </si>
  <si>
    <t>722794442</t>
  </si>
  <si>
    <t>Poznámka k položce:_x000d_
250 g / strom</t>
  </si>
  <si>
    <t>stromy*0,25</t>
  </si>
  <si>
    <t>184816111</t>
  </si>
  <si>
    <t>Hnojení sazenic průmyslovými hnojivy v množství do 0,25 kg k jedné sazenici</t>
  </si>
  <si>
    <t>CS ÚRS 2023 01</t>
  </si>
  <si>
    <t>-1493941678</t>
  </si>
  <si>
    <t>https://podminky.urs.cz/item/CS_URS_2023_01/184816111</t>
  </si>
  <si>
    <t>hnojivo tabletové 10 g</t>
  </si>
  <si>
    <t>-1912288189</t>
  </si>
  <si>
    <t>Poznámka k položce:_x000d_
5 ks tablet / 1 ks strom</t>
  </si>
  <si>
    <t>stromy*5</t>
  </si>
  <si>
    <t>184102115</t>
  </si>
  <si>
    <t>Výsadba dřeviny s balem do předem vyhloubené jamky se zalitím v rovině nebo na svahu do 1:5, při průměru balu přes 500 do 600 mm</t>
  </si>
  <si>
    <t>268231217</t>
  </si>
  <si>
    <t>https://podminky.urs.cz/item/CS_URS_2023_01/184102115</t>
  </si>
  <si>
    <t>strom, listnatý, 12/14, bal.</t>
  </si>
  <si>
    <t>1961920564</t>
  </si>
  <si>
    <t xml:space="preserve">Poznámka k položce:_x000d_
Acer campestre		ks	5_x000d_
Acer platanoides		ks	2_x000d_
Amelanchier arborea	ks	3_x000d_
Betula pendula		ks	9_x000d_
Crataegus monogyna	ks	22_x000d_
Malus domestica		ks	3_x000d_
Platanus ×acerifolia		ks	4_x000d_
Prunus avium		ks	4_x000d_
Pyrus communis		ks	3_x000d_
Quercus petraea		ks	4_x000d_
Quercus cerris		ks	3_x000d_
Tilia platyphyllos		ks	2_x000d_
</t>
  </si>
  <si>
    <t>184215133</t>
  </si>
  <si>
    <t>Ukotvení dřeviny kůly v rovině nebo na svahu do 1:5 třemi kůly, délky přes 2 do 3 m</t>
  </si>
  <si>
    <t>1398937004</t>
  </si>
  <si>
    <t>https://podminky.urs.cz/item/CS_URS_2023_01/184215133</t>
  </si>
  <si>
    <t>Kůl (průměr 5 cm, frézovaný s fazetou a špicí, neimpregnovamý, 2,5 m)</t>
  </si>
  <si>
    <t>-31706074</t>
  </si>
  <si>
    <t xml:space="preserve">Poznámka k položce:_x000d_
3 ks  / 1 ks listnatý strom_x000d_
1 ks  / 1 ks jehličnatý strom</t>
  </si>
  <si>
    <t>stromy*3</t>
  </si>
  <si>
    <t>R04</t>
  </si>
  <si>
    <t>Příčka z půlené frézované kulatiny pr. 5 cm, délka 40 cm,barevný nátěr dle požadavků investora</t>
  </si>
  <si>
    <t>1303613727</t>
  </si>
  <si>
    <t>R05</t>
  </si>
  <si>
    <t>Popruh - úvazek</t>
  </si>
  <si>
    <t>395342579</t>
  </si>
  <si>
    <t>184215412</t>
  </si>
  <si>
    <t>Zhotovení závlahové mísy u solitérních dřevin v rovině nebo na svahu do 1:5, o průměru mísy přes 0,5 do 1 m</t>
  </si>
  <si>
    <t>-1977839111</t>
  </si>
  <si>
    <t>https://podminky.urs.cz/item/CS_URS_2023_01/184215412</t>
  </si>
  <si>
    <t>184806112</t>
  </si>
  <si>
    <t>Řez stromů, keřů nebo růží průklestem stromů netrnitých, o průměru koruny přes 2 do 4 m</t>
  </si>
  <si>
    <t>-661300857</t>
  </si>
  <si>
    <t>https://podminky.urs.cz/item/CS_URS_2023_01/184806112</t>
  </si>
  <si>
    <t>184813161-R</t>
  </si>
  <si>
    <t>Zřízení ochranného nátěru kmene stromu do výšky 1 m, obvodu kmene do 180 mm</t>
  </si>
  <si>
    <t>608591277</t>
  </si>
  <si>
    <t>58534624-R</t>
  </si>
  <si>
    <t>ochranný nátěr kmene</t>
  </si>
  <si>
    <t>-652114501</t>
  </si>
  <si>
    <t>stromy*0,215</t>
  </si>
  <si>
    <t>184911421</t>
  </si>
  <si>
    <t>Mulčování vysazených rostlin mulčovací kůrou, tl. do 100 mm v rovině nebo na svahu do 1:5</t>
  </si>
  <si>
    <t>1811509430</t>
  </si>
  <si>
    <t>https://podminky.urs.cz/item/CS_URS_2023_01/184911421</t>
  </si>
  <si>
    <t>10391100</t>
  </si>
  <si>
    <t>jemně drcená štěpka</t>
  </si>
  <si>
    <t>44993600</t>
  </si>
  <si>
    <t>Poznámka k položce:_x000d_
1 m2 / 1 ks strom, vrstva 7 cm</t>
  </si>
  <si>
    <t>stromy*0,07</t>
  </si>
  <si>
    <t>185804311</t>
  </si>
  <si>
    <t>Zalití rostlin vodou plochy záhonů jednotlivě do 20 m2</t>
  </si>
  <si>
    <t>1908677769</t>
  </si>
  <si>
    <t>https://podminky.urs.cz/item/CS_URS_2024_02/185804311</t>
  </si>
  <si>
    <t>stromy*80/1000</t>
  </si>
  <si>
    <t>R07</t>
  </si>
  <si>
    <t>Zalévací vak 57 l, včetně ukotvení k rostlině</t>
  </si>
  <si>
    <t>1585805949</t>
  </si>
  <si>
    <t>08231320</t>
  </si>
  <si>
    <t>voda odvedená kanalizací nečištěná od smluvních odběratelů</t>
  </si>
  <si>
    <t>70795511</t>
  </si>
  <si>
    <t>185851121</t>
  </si>
  <si>
    <t>Dovoz vody pro zálivku rostlin na vzdálenost do 1000 m</t>
  </si>
  <si>
    <t>719147891</t>
  </si>
  <si>
    <t>https://podminky.urs.cz/item/CS_URS_2023_01/185851121</t>
  </si>
  <si>
    <t>Poznámka k položce:_x000d_
50 l vody / 1 ks strom</t>
  </si>
  <si>
    <t>D3</t>
  </si>
  <si>
    <t>keře a živé ploty</t>
  </si>
  <si>
    <t>119005133</t>
  </si>
  <si>
    <t>Vytyčení výsadeb s rozmístěním rostlin dle projektové dokumentace zapojených nebo v záhonu, plochy přes 100 m2 individuálně ve stejnorodých skupinách</t>
  </si>
  <si>
    <t>-276088731</t>
  </si>
  <si>
    <t>https://podminky.urs.cz/item/CS_URS_2024_02/119005133</t>
  </si>
  <si>
    <t>Rozpad figury: zivplpl</t>
  </si>
  <si>
    <t>171201231-R</t>
  </si>
  <si>
    <t>Poplatek za uložení pokosené trávy na recyklační skládce (skládkovné) kód odpadu 20 02 01 (Biologicky rozložitelný odpad)</t>
  </si>
  <si>
    <t>352607285</t>
  </si>
  <si>
    <t>zivplpl*0,001</t>
  </si>
  <si>
    <t>183205111</t>
  </si>
  <si>
    <t>Založení záhonu pro výsadbu rostlin v rovině nebo na svahu do 1:5 v zemině skupiny 1 až 2</t>
  </si>
  <si>
    <t>-1688346859</t>
  </si>
  <si>
    <t>https://podminky.urs.cz/item/CS_URS_2024_02/183205111</t>
  </si>
  <si>
    <t>183111113</t>
  </si>
  <si>
    <t>Hloubení jamek pro vysazování rostlin v zemině skupiny 1 až 4 bez výměny půdy v rovině nebo na svahu do 1:5, objemu přes 0,005 do 0,01 m3</t>
  </si>
  <si>
    <t>-1250692433</t>
  </si>
  <si>
    <t>https://podminky.urs.cz/item/CS_URS_2024_02/183111113</t>
  </si>
  <si>
    <t>Rozpad figury: zivpln</t>
  </si>
  <si>
    <t>228+124</t>
  </si>
  <si>
    <t>184102111</t>
  </si>
  <si>
    <t>Výsadba dřeviny s balem do předem vyhloubené jamky se zalitím v rovině nebo na svahu do 1:5, při průměru balu přes 100 do 200 mm</t>
  </si>
  <si>
    <t>-2066757852</t>
  </si>
  <si>
    <t>https://podminky.urs.cz/item/CS_URS_2024_02/184102111</t>
  </si>
  <si>
    <t>R02.1</t>
  </si>
  <si>
    <t xml:space="preserve">keř listnatý nebo jehličnatý,40-60 cm, kont.,  sortiment dle výkazu výměr</t>
  </si>
  <si>
    <t>-944233574</t>
  </si>
  <si>
    <t>Poznámka k položce:_x000d_
sortiment:_x000d_
228 x Caryopteris x clandonensis_x000d_
124 x Hypericum calycinum</t>
  </si>
  <si>
    <t>183101114</t>
  </si>
  <si>
    <t>Hloubení jamek pro vysazování rostlin v zemině skupiny 1 až 4 bez výměny půdy v rovině nebo na svahu do 1:5, objemu přes 0,05 do 0,125 m3</t>
  </si>
  <si>
    <t>-1362987010</t>
  </si>
  <si>
    <t>https://podminky.urs.cz/item/CS_URS_2024_02/183101114</t>
  </si>
  <si>
    <t>Poznámka k položce:_x000d_
živý plot - Carpinus betulus</t>
  </si>
  <si>
    <t>184102114</t>
  </si>
  <si>
    <t>Výsadba dřeviny s balem do předem vyhloubené jamky se zalitím v rovině nebo na svahu do 1:5, při průměru balu přes 400 do 500 mm</t>
  </si>
  <si>
    <t>937435032</t>
  </si>
  <si>
    <t>https://podminky.urs.cz/item/CS_URS_2024_02/184102114</t>
  </si>
  <si>
    <t>R021</t>
  </si>
  <si>
    <t>odrostek, listnatý, 200-250 cm, bal., sortiment dle výkazu výměr</t>
  </si>
  <si>
    <t>1582294587</t>
  </si>
  <si>
    <t xml:space="preserve">Poznámka k položce:_x000d_
Carpinus betulus		ks	122_x000d_
</t>
  </si>
  <si>
    <t>184806111</t>
  </si>
  <si>
    <t>Řez stromů, keřů nebo růží průklestem stromů netrnitých, o průměru koruny do 2 m</t>
  </si>
  <si>
    <t>-494784629</t>
  </si>
  <si>
    <t>https://podminky.urs.cz/item/CS_URS_2024_02/184806111</t>
  </si>
  <si>
    <t>184215113</t>
  </si>
  <si>
    <t>Ukotvení dřeviny kůly v rovině nebo na svahu do 1:5 jedním kůlem, délky přes 2 do 3 m</t>
  </si>
  <si>
    <t>-1954660739</t>
  </si>
  <si>
    <t>https://podminky.urs.cz/item/CS_URS_2024_02/184215113</t>
  </si>
  <si>
    <t>R022</t>
  </si>
  <si>
    <t>bambusová tyč. d. 400 cm, tl. 28-32 mm</t>
  </si>
  <si>
    <t>1515978411</t>
  </si>
  <si>
    <t xml:space="preserve">Poznámka k položce:_x000d_
1 ks / odrostek, včetně materiálu úvazku_x000d_
</t>
  </si>
  <si>
    <t>70600</t>
  </si>
  <si>
    <t>zivpln+122</t>
  </si>
  <si>
    <t>2027207094</t>
  </si>
  <si>
    <t>Poznámka k položce:_x000d_
1 ks tablet / 1 ks keř</t>
  </si>
  <si>
    <t>1408180688</t>
  </si>
  <si>
    <t>10391100-R</t>
  </si>
  <si>
    <t>-1768908076</t>
  </si>
  <si>
    <t>Poznámka k položce:_x000d_
vrstva 7 cm</t>
  </si>
  <si>
    <t>zivplpl*0,07</t>
  </si>
  <si>
    <t>531785383</t>
  </si>
  <si>
    <t>Poznámka k položce:_x000d_
20 l / m2</t>
  </si>
  <si>
    <t>zivplpl*20/1000</t>
  </si>
  <si>
    <t>2056576438</t>
  </si>
  <si>
    <t>-504643139</t>
  </si>
  <si>
    <t>338991111-R</t>
  </si>
  <si>
    <t>Ochranné ohraničení nízkých keřů l v rovině nebo ve svahu do 1:5 zadusaný do ornice, výšky kůlů nad terénem do 1,1 m s použitím jutového lana pr. 20 mm</t>
  </si>
  <si>
    <t>1840227665</t>
  </si>
  <si>
    <t>Poznámka k položce:_x000d_
Bez dodávky kůlů (budou zajištěny investorem), včetně instalace.</t>
  </si>
  <si>
    <t>D4</t>
  </si>
  <si>
    <t>travnaté plochy</t>
  </si>
  <si>
    <t>184813511</t>
  </si>
  <si>
    <t>Chemické odplevelení půdy před založením kultury, trávníku nebo zpevněných ploch ručně o jakékoli výměře postřikem na široko v rovině nebo na svahu do 1:5</t>
  </si>
  <si>
    <t>203668111</t>
  </si>
  <si>
    <t>https://podminky.urs.cz/item/CS_URS_2024_02/184813511</t>
  </si>
  <si>
    <t>Poznámka k položce:_x000d_
založení květnatého trávníku kosením: 213,3 m2 (10% z výměry obohacovaných ploch)_x000d_
založení květnatého trávníku výsevem: 5615 m2_x000d_
založení květnatého trávníku travním kobercem: 288 m2_x000d_
založení parkového trávníku výsevem: 1899 m2</t>
  </si>
  <si>
    <t>trpark+trkvet</t>
  </si>
  <si>
    <t>Rozpad figury: trpark</t>
  </si>
  <si>
    <t>Rozpad figury: trkvet</t>
  </si>
  <si>
    <t>25234001</t>
  </si>
  <si>
    <t>herbicid totální systémový neselektivní</t>
  </si>
  <si>
    <t>litr</t>
  </si>
  <si>
    <t>523585637</t>
  </si>
  <si>
    <t>Poznámka k položce:_x000d_
7 l / ha</t>
  </si>
  <si>
    <t>(trpark+trkvet)/10000*7</t>
  </si>
  <si>
    <t>183403112</t>
  </si>
  <si>
    <t>Obdělání půdy oráním hl. přes 100 do 200 mm v rovině nebo na svahu do 1:5</t>
  </si>
  <si>
    <t>1827079486</t>
  </si>
  <si>
    <t>https://podminky.urs.cz/item/CS_URS_2024_02/183403112</t>
  </si>
  <si>
    <t>183403114</t>
  </si>
  <si>
    <t>Obdělání půdy kultivátorováním v rovině nebo na svahu do 1:5</t>
  </si>
  <si>
    <t>1910799709</t>
  </si>
  <si>
    <t>https://podminky.urs.cz/item/CS_URS_2024_02/183403114</t>
  </si>
  <si>
    <t>183403151</t>
  </si>
  <si>
    <t>Obdělání půdy smykováním v rovině nebo na svahu do 1:5</t>
  </si>
  <si>
    <t>-36781486</t>
  </si>
  <si>
    <t>https://podminky.urs.cz/item/CS_URS_2024_02/183403151</t>
  </si>
  <si>
    <t>183403153</t>
  </si>
  <si>
    <t>Obdělání půdy hrabáním v rovině nebo na svahu do 1:5</t>
  </si>
  <si>
    <t>2083651605</t>
  </si>
  <si>
    <t>https://podminky.urs.cz/item/CS_URS_2024_02/183403153</t>
  </si>
  <si>
    <t>2*(trpark+trkvet)</t>
  </si>
  <si>
    <t>181451121</t>
  </si>
  <si>
    <t>Založení trávníku na půdě předem připravené plochy přes 1000 m2 výsevem včetně utažení lučního v rovině nebo na svahu do 1:5</t>
  </si>
  <si>
    <t>-1287171081</t>
  </si>
  <si>
    <t>https://podminky.urs.cz/item/CS_URS_2024_02/181451121</t>
  </si>
  <si>
    <t>Poznámka k položce:_x000d_
Založení v ploše: 5615 m2_x000d_
Založení v pruzích pro obohacení okolních ploch: 213,3 m2 (10% z výměy obohacovaných ploch)</t>
  </si>
  <si>
    <t>00572410-R</t>
  </si>
  <si>
    <t>osivo směs travní květnatý trávník - složení viz. TZ</t>
  </si>
  <si>
    <t>549777982</t>
  </si>
  <si>
    <t>Poznámka k položce:_x000d_
5 g / m2</t>
  </si>
  <si>
    <t>trkvet*0,005</t>
  </si>
  <si>
    <t>181451131</t>
  </si>
  <si>
    <t>Založení trávníku na půdě předem připravené plochy přes 1000 m2 výsevem včetně utažení parkového v rovině nebo na svahu do 1:5</t>
  </si>
  <si>
    <t>602841925</t>
  </si>
  <si>
    <t>https://podminky.urs.cz/item/CS_URS_2024_02/181451131</t>
  </si>
  <si>
    <t>60</t>
  </si>
  <si>
    <t>00572410</t>
  </si>
  <si>
    <t>osivo směs travní parková</t>
  </si>
  <si>
    <t>-2128873248</t>
  </si>
  <si>
    <t>Poznámka k položce:_x000d_
25 g / m2</t>
  </si>
  <si>
    <t>trpark*0,02</t>
  </si>
  <si>
    <t>61</t>
  </si>
  <si>
    <t>185802113</t>
  </si>
  <si>
    <t>Hnojení půdy nebo trávníku v rovině nebo na svahu do 1:5 umělým hnojivem na široko</t>
  </si>
  <si>
    <t>-1826168917</t>
  </si>
  <si>
    <t>https://podminky.urs.cz/item/CS_URS_2024_02/185802113</t>
  </si>
  <si>
    <t>(trpark+trkvet)*0,00002</t>
  </si>
  <si>
    <t>62</t>
  </si>
  <si>
    <t>25191155</t>
  </si>
  <si>
    <t>hnojivo průmyslové</t>
  </si>
  <si>
    <t>-1891046653</t>
  </si>
  <si>
    <t>(trpark+trkvet)*0,02</t>
  </si>
  <si>
    <t>63</t>
  </si>
  <si>
    <t>111151121</t>
  </si>
  <si>
    <t>Pokosení trávníku při souvislé ploše do 1000 m2 parkového v rovině nebo svahu do 1:5</t>
  </si>
  <si>
    <t>1293915260</t>
  </si>
  <si>
    <t>https://podminky.urs.cz/item/CS_URS_2024_01/111151121</t>
  </si>
  <si>
    <t>111151231</t>
  </si>
  <si>
    <t>Pokosení trávníku při souvislé ploše přes 1000 do 10000 m2 lučního v rovině nebo svahu do 1:5</t>
  </si>
  <si>
    <t>-1012707071</t>
  </si>
  <si>
    <t>https://podminky.urs.cz/item/CS_URS_2024_01/111151231</t>
  </si>
  <si>
    <t>65</t>
  </si>
  <si>
    <t>997221858</t>
  </si>
  <si>
    <t>Poplatek za uložení stavebního odpadu na recyklační skládce (skládkovné) z rostlinných pletiv zatříděného do Katalogu odpadů pod kódem 02 01 03</t>
  </si>
  <si>
    <t>-1486840111</t>
  </si>
  <si>
    <t>https://podminky.urs.cz/item/CS_URS_2024_01/997221858</t>
  </si>
  <si>
    <t>0,001*(trpark+trkvet)</t>
  </si>
  <si>
    <t>66</t>
  </si>
  <si>
    <t>183451441</t>
  </si>
  <si>
    <t>Prořezání trávníku hloubky do 5 mm, s přísevem travního osiva, při souvislé ploše přes 1000 m2 v rovině nebo na svahu do 1:5</t>
  </si>
  <si>
    <t>1606482719</t>
  </si>
  <si>
    <t>https://podminky.urs.cz/item/CS_URS_2024_02/183451441</t>
  </si>
  <si>
    <t>Poznámka k položce:_x000d_
Regenerace trávníku.</t>
  </si>
  <si>
    <t>Rozpad figury: trreg</t>
  </si>
  <si>
    <t>67</t>
  </si>
  <si>
    <t>00572420</t>
  </si>
  <si>
    <t>osivo směs travní parková okrasná</t>
  </si>
  <si>
    <t>-2061100995</t>
  </si>
  <si>
    <t>2063*0,0015 'Přepočtené koeficientem množství</t>
  </si>
  <si>
    <t>68</t>
  </si>
  <si>
    <t>185803211</t>
  </si>
  <si>
    <t>Uválcování trávníku v rovině nebo na svahu do 1:5</t>
  </si>
  <si>
    <t>1647713103</t>
  </si>
  <si>
    <t>https://podminky.urs.cz/item/CS_URS_2024_02/185803211</t>
  </si>
  <si>
    <t>69</t>
  </si>
  <si>
    <t>185811221</t>
  </si>
  <si>
    <t>Vyhrabání trávníku souvislé plochy přes 1000 do 10000 m2 v rovině nebo na svahu do 1:5</t>
  </si>
  <si>
    <t>1750342146</t>
  </si>
  <si>
    <t>https://podminky.urs.cz/item/CS_URS_2024_02/185811221</t>
  </si>
  <si>
    <t>D5</t>
  </si>
  <si>
    <t>trvalkové záhony</t>
  </si>
  <si>
    <t>70</t>
  </si>
  <si>
    <t>121112007</t>
  </si>
  <si>
    <t>Sejmutí ornice ručně při souvislé ploše, tl. vrstvy přes 400 do 500 mm</t>
  </si>
  <si>
    <t>-1931400789</t>
  </si>
  <si>
    <t>https://podminky.urs.cz/item/CS_URS_2024_02/121112007</t>
  </si>
  <si>
    <t>Poznámka k položce:_x000d_
snížení záhonu o 11 cm</t>
  </si>
  <si>
    <t>Rozpad figury: zahon</t>
  </si>
  <si>
    <t>71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</si>
  <si>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</si>
  <si>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</si>
  <si>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2144979804</t>
  </si>
  <si>
    <t>https://podminky.urs.cz/item/CS_URS_2024_01/162351104</t>
  </si>
  <si>
    <t>zahon*0,4</t>
  </si>
  <si>
    <t>72</t>
  </si>
  <si>
    <t>407868589</t>
  </si>
  <si>
    <t>73</t>
  </si>
  <si>
    <t>564730111</t>
  </si>
  <si>
    <t>Podklad nebo kryt z kameniva hrubého drceného vel. 16-32 mm s rozprostřením a zhutněním plochy přes 100 m2, po zhutnění tl. 100 mm</t>
  </si>
  <si>
    <t>1032371294</t>
  </si>
  <si>
    <t>https://podminky.urs.cz/item/CS_URS_2024_02/564730111</t>
  </si>
  <si>
    <t>Poznámka k položce:_x000d_
frakce 0/32 (do geobuněk)</t>
  </si>
  <si>
    <t>74</t>
  </si>
  <si>
    <t>322529217</t>
  </si>
  <si>
    <t>zahon/10000*7</t>
  </si>
  <si>
    <t>75</t>
  </si>
  <si>
    <t>-1236481051</t>
  </si>
  <si>
    <t>76</t>
  </si>
  <si>
    <t>181006115</t>
  </si>
  <si>
    <t>Rozprostření zemin schopných zúrodnění v rovině a ve sklonu do 1:5, tloušťka vrstvy přes 0,30 do 0,40 m</t>
  </si>
  <si>
    <t>525955358</t>
  </si>
  <si>
    <t>https://podminky.urs.cz/item/CS_URS_2024_02/181006115</t>
  </si>
  <si>
    <t>Poznámka k položce:_x000d_
kompost VL, vrstva 5 cm</t>
  </si>
  <si>
    <t>77</t>
  </si>
  <si>
    <t>10321100.1</t>
  </si>
  <si>
    <t>300789378</t>
  </si>
  <si>
    <t>Poznámka k položce:_x000d_
Včetně namíchání substrátu se složením:_x000d_
_x000d_
30% původní ornice_x000d_
30% kompost_x000d_
40% speciální substrát (s obsahem kokosového vlákna + 15% a píniové kůry)_x000d_
_x000d_
(porcentuální zastoupení v objemových jednotkách)</t>
  </si>
  <si>
    <t>zahon*0,3</t>
  </si>
  <si>
    <t>78</t>
  </si>
  <si>
    <t>-458702846</t>
  </si>
  <si>
    <t>79</t>
  </si>
  <si>
    <t>1318279750</t>
  </si>
  <si>
    <t>80</t>
  </si>
  <si>
    <t>119005123</t>
  </si>
  <si>
    <t>Vytyčení výsadeb s rozmístěním rostlin dle projektové dokumentace zapojených nebo v záhonu, plochy přes 10 do 100 m2 individuálně ve stejnorodých skupinách</t>
  </si>
  <si>
    <t>938563340</t>
  </si>
  <si>
    <t>https://podminky.urs.cz/item/CS_URS_2024_01/119005123</t>
  </si>
  <si>
    <t>81</t>
  </si>
  <si>
    <t>183111111</t>
  </si>
  <si>
    <t>Hloubení jamek pro vysazování rostlin v zemině skupiny 1 až 4 bez výměny půdy v rovině nebo na svahu do 1:5, objemu do 0,002 m3</t>
  </si>
  <si>
    <t>-1185228355</t>
  </si>
  <si>
    <t>https://podminky.urs.cz/item/CS_URS_2024_01/183111111</t>
  </si>
  <si>
    <t>Rozpad figury: trvalka</t>
  </si>
  <si>
    <t>82</t>
  </si>
  <si>
    <t>1379180176</t>
  </si>
  <si>
    <t>83</t>
  </si>
  <si>
    <t>-594073380</t>
  </si>
  <si>
    <t>84</t>
  </si>
  <si>
    <t>183211322</t>
  </si>
  <si>
    <t>Výsadba květin do připravené půdy se zalitím do připravené půdy, se zalitím květin krytokořenných o průměru kontejneru přes 80 do 120 mm</t>
  </si>
  <si>
    <t>1843461330</t>
  </si>
  <si>
    <t>https://podminky.urs.cz/item/CS_URS_2024_01/183211322</t>
  </si>
  <si>
    <t>Poznámka k položce:_x000d_
5 ks trvalek / m2</t>
  </si>
  <si>
    <t>85</t>
  </si>
  <si>
    <t>R007</t>
  </si>
  <si>
    <t>trvalka, kont. nejméně 9x9</t>
  </si>
  <si>
    <t>100996693</t>
  </si>
  <si>
    <t>Poznámka k položce:_x000d_
sortiment viz technická zpráva</t>
  </si>
  <si>
    <t>86</t>
  </si>
  <si>
    <t>R006</t>
  </si>
  <si>
    <t>Moření cibulí nebo hlíz</t>
  </si>
  <si>
    <t>-1598756433</t>
  </si>
  <si>
    <t>Rozpad figury: cibule</t>
  </si>
  <si>
    <t>87</t>
  </si>
  <si>
    <t>183211313</t>
  </si>
  <si>
    <t>Výsadba květin do připravené půdy se zalitím do připravené půdy, se zalitím cibulí nebo hlíz</t>
  </si>
  <si>
    <t>-306016555</t>
  </si>
  <si>
    <t>https://podminky.urs.cz/item/CS_URS_2024_01/183211313</t>
  </si>
  <si>
    <t>Poznámka k položce:_x000d_
25 ks cibulí / m2</t>
  </si>
  <si>
    <t>88</t>
  </si>
  <si>
    <t>cibulovina</t>
  </si>
  <si>
    <t>-1919268034</t>
  </si>
  <si>
    <t>89</t>
  </si>
  <si>
    <t>184911421-R004</t>
  </si>
  <si>
    <t>Mulčování vysazených rostlin speciální směsí, tl. do 100 mm v rovině nebo na svahu do 1:5</t>
  </si>
  <si>
    <t>305690883</t>
  </si>
  <si>
    <t>90</t>
  </si>
  <si>
    <t>10391100-R005</t>
  </si>
  <si>
    <t>směs pro mulčování záhonu</t>
  </si>
  <si>
    <t>-785696393</t>
  </si>
  <si>
    <t>Poznámka k položce:_x000d_
Drcené kamenivo fr. 8/16 (haldovina) 17%_x000d_
Drcené kamenivo fr. 4/8 (haldovina) 17%_x000d_
fermentovan jemně mletá modřínová borka 66%_x000d_
_x000d_
_x000d_
(porcentuální zastoupení v objemových jednotkách)</t>
  </si>
  <si>
    <t>zahon*0,07</t>
  </si>
  <si>
    <t>91</t>
  </si>
  <si>
    <t>1338895444</t>
  </si>
  <si>
    <t>zahon*25/1000</t>
  </si>
  <si>
    <t>92</t>
  </si>
  <si>
    <t>1996746407</t>
  </si>
  <si>
    <t>93</t>
  </si>
  <si>
    <t>815636454</t>
  </si>
  <si>
    <t>D6</t>
  </si>
  <si>
    <t>mobiliář</t>
  </si>
  <si>
    <t>94</t>
  </si>
  <si>
    <t>R001</t>
  </si>
  <si>
    <t>Lavička s opěradlem - pouze instalace - bez dodání lavičky</t>
  </si>
  <si>
    <t>512</t>
  </si>
  <si>
    <t>656564580</t>
  </si>
  <si>
    <t>95</t>
  </si>
  <si>
    <t>R002</t>
  </si>
  <si>
    <t>Stojan na kola</t>
  </si>
  <si>
    <t>-279262913</t>
  </si>
  <si>
    <t>stromy_1</t>
  </si>
  <si>
    <t>04 - Následná péče 1. rok</t>
  </si>
  <si>
    <t>185804213</t>
  </si>
  <si>
    <t>Vypletí v rovině nebo na svahu do 1:5 dřevin solitérních</t>
  </si>
  <si>
    <t>1285349571</t>
  </si>
  <si>
    <t>https://podminky.urs.cz/item/CS_URS_2024_01/185804213</t>
  </si>
  <si>
    <t xml:space="preserve">Poznámka k položce:_x000d_
3x ročně_x000d_
stromové mísy 64 m2_x000d_
keře 249 m2_x000d_
trvalkové záhony 138 m2_x000d_
_x000d_
</t>
  </si>
  <si>
    <t>3*(64+249+138)</t>
  </si>
  <si>
    <t>111111212</t>
  </si>
  <si>
    <t>Odklizení plevele z vypletých záhonů do vzdálenosti 50 m, do košů, při zaplevelení středním</t>
  </si>
  <si>
    <t>ar</t>
  </si>
  <si>
    <t>514771944</t>
  </si>
  <si>
    <t>https://podminky.urs.cz/item/CS_URS_2024_01/111111212</t>
  </si>
  <si>
    <t>13,53</t>
  </si>
  <si>
    <t>185804252</t>
  </si>
  <si>
    <t>Odstranění odkvetlých a odumřelých částí rostlin ze záhonů trvalek</t>
  </si>
  <si>
    <t>1283379002</t>
  </si>
  <si>
    <t>https://podminky.urs.cz/item/CS_URS_2024_02/185804252</t>
  </si>
  <si>
    <t>Poznámka k položce:_x000d_
3x ročně</t>
  </si>
  <si>
    <t>3*138</t>
  </si>
  <si>
    <t>184215133-R001</t>
  </si>
  <si>
    <t>2036724871</t>
  </si>
  <si>
    <t>Poznámka k položce:_x000d_
oprava u 20% z celkového počtu vysazovaných stromů</t>
  </si>
  <si>
    <t>2045736161</t>
  </si>
  <si>
    <t>Poznámka k položce:_x000d_
Pro opravu kotvení. 10% z celkového počtu použitého při realizaci.</t>
  </si>
  <si>
    <t>-839489066</t>
  </si>
  <si>
    <t>1406802528</t>
  </si>
  <si>
    <t>793977432</t>
  </si>
  <si>
    <t>Poznámka k položce:_x000d_
Oprava závlahových mís solitérních stromů.</t>
  </si>
  <si>
    <t>-822633068</t>
  </si>
  <si>
    <t>Poznámka k položce:_x000d_
Provedeno u průměrně 10% vysazovaných stromů.</t>
  </si>
  <si>
    <t>-973287583</t>
  </si>
  <si>
    <t>Poznámka k položce:_x000d_
Doplnění mulče u stromů a keřových skupin. Jedná se o 20% z původně použitého množství.</t>
  </si>
  <si>
    <t>0,2*0,07*(64+249+138)</t>
  </si>
  <si>
    <t>kůra mulčovací VL</t>
  </si>
  <si>
    <t>-157375594</t>
  </si>
  <si>
    <t>1012081010</t>
  </si>
  <si>
    <t>https://podminky.urs.cz/item/CS_URS_2024_01/185851121</t>
  </si>
  <si>
    <t xml:space="preserve">Poznámka k položce:_x000d_
12 x ročně_x000d_
_x000d_
stromy 80l / ks_x000d_
keře 20 l / m2_x000d_
trvalky 20 l / m2_x000d_
_x000d_
</t>
  </si>
  <si>
    <t>12*(64*80+20*249+20*138)/1000</t>
  </si>
  <si>
    <t>185804312</t>
  </si>
  <si>
    <t>Zalití rostlin vodou plochy záhonů jednotlivě přes 20 m2</t>
  </si>
  <si>
    <t>-1270194124</t>
  </si>
  <si>
    <t>https://podminky.urs.cz/item/CS_URS_2024_01/185804312</t>
  </si>
  <si>
    <t xml:space="preserve">Poznámka k položce:_x000d_
zálivka 10x ročně v dávce:_x000d_
stromy 50 l / ks_x000d_
keře 20 l / m2_x000d_
</t>
  </si>
  <si>
    <t>-1504571012</t>
  </si>
  <si>
    <t>-1510947208</t>
  </si>
  <si>
    <t>Poznámka k položce:_x000d_
Výměna 25% instalovaných vaků.</t>
  </si>
  <si>
    <t>stromy_1*0,25</t>
  </si>
  <si>
    <t>Rozpad figury: stromy_1</t>
  </si>
  <si>
    <t>728935218</t>
  </si>
  <si>
    <t>https://podminky.urs.cz/item/CS_URS_2024_01/998231311</t>
  </si>
  <si>
    <t>05 - Následná péče 2. rok</t>
  </si>
  <si>
    <t>1506013646</t>
  </si>
  <si>
    <t xml:space="preserve">Poznámka k položce:_x000d_
3x ročně_x000d_
stromové mísy 64 m2_x000d_
keře 249 m2_x000d_
trvalkové záhony 0 m2_x000d_
_x000d_
</t>
  </si>
  <si>
    <t>3*(64+249)</t>
  </si>
  <si>
    <t>94958910</t>
  </si>
  <si>
    <t>9,39</t>
  </si>
  <si>
    <t>-590936650</t>
  </si>
  <si>
    <t>-793088148</t>
  </si>
  <si>
    <t>411369422</t>
  </si>
  <si>
    <t>-1877439387</t>
  </si>
  <si>
    <t>-1243854030</t>
  </si>
  <si>
    <t>-1791550455</t>
  </si>
  <si>
    <t>-234383832</t>
  </si>
  <si>
    <t>-2084654913</t>
  </si>
  <si>
    <t>86119325</t>
  </si>
  <si>
    <t>12*(64*80+20*249)/1000</t>
  </si>
  <si>
    <t>182980743</t>
  </si>
  <si>
    <t>459724688</t>
  </si>
  <si>
    <t>1792501245</t>
  </si>
  <si>
    <t>-513634945</t>
  </si>
  <si>
    <t>06 - Následná péče 3. rok</t>
  </si>
  <si>
    <t>-1180672701</t>
  </si>
  <si>
    <t>1043321097</t>
  </si>
  <si>
    <t>-48076310</t>
  </si>
  <si>
    <t>-45105611</t>
  </si>
  <si>
    <t>237065429</t>
  </si>
  <si>
    <t>-1673711115</t>
  </si>
  <si>
    <t>-1314900416</t>
  </si>
  <si>
    <t>-1174403319</t>
  </si>
  <si>
    <t>-777604465</t>
  </si>
  <si>
    <t>184852322</t>
  </si>
  <si>
    <t>Řez stromů prováděný lezeckou technikou výchovný (S-RV) alejové stromy, výšky přes 4 do 6 m</t>
  </si>
  <si>
    <t>1677391062</t>
  </si>
  <si>
    <t>https://podminky.urs.cz/item/CS_URS_2024_02/184852322</t>
  </si>
  <si>
    <t>1166362607</t>
  </si>
  <si>
    <t>1672893796</t>
  </si>
  <si>
    <t>1946840525</t>
  </si>
  <si>
    <t>-1067296895</t>
  </si>
  <si>
    <t>1046089031</t>
  </si>
  <si>
    <t>2092205026</t>
  </si>
  <si>
    <t>07 - Následná péče 4. rok</t>
  </si>
  <si>
    <t>2011468995</t>
  </si>
  <si>
    <t>315862558</t>
  </si>
  <si>
    <t>1382969401</t>
  </si>
  <si>
    <t>-871277276</t>
  </si>
  <si>
    <t>-785730877</t>
  </si>
  <si>
    <t>-6051355</t>
  </si>
  <si>
    <t>-1092792372</t>
  </si>
  <si>
    <t>-2067413790</t>
  </si>
  <si>
    <t>1105095821</t>
  </si>
  <si>
    <t>-760012798</t>
  </si>
  <si>
    <t>-654398858</t>
  </si>
  <si>
    <t>1042705420</t>
  </si>
  <si>
    <t>-708700239</t>
  </si>
  <si>
    <t>-713543569</t>
  </si>
  <si>
    <t>-708031653</t>
  </si>
  <si>
    <t>1557132585</t>
  </si>
  <si>
    <t>-2102503954</t>
  </si>
  <si>
    <t>08 - Následná péče 5. rok</t>
  </si>
  <si>
    <t>315630760</t>
  </si>
  <si>
    <t>-135868800</t>
  </si>
  <si>
    <t>184215133-R001.1</t>
  </si>
  <si>
    <t>Odstranění ukotvení kmene dřevin v rovině nebo na svahu do 1:5 třemi kůly D do 0,1 m dl přes 2 do 3 m</t>
  </si>
  <si>
    <t>740414553</t>
  </si>
  <si>
    <t>-269737253</t>
  </si>
  <si>
    <t>-1863890881</t>
  </si>
  <si>
    <t>-415142649</t>
  </si>
  <si>
    <t>1345144179</t>
  </si>
  <si>
    <t>-1653669222</t>
  </si>
  <si>
    <t>1896491838</t>
  </si>
  <si>
    <t>1057046654</t>
  </si>
  <si>
    <t>-1097792200</t>
  </si>
  <si>
    <t>697398922</t>
  </si>
  <si>
    <t>SEZNAM FIGUR</t>
  </si>
  <si>
    <t>Výměra</t>
  </si>
  <si>
    <t>Použití figury:</t>
  </si>
  <si>
    <t>Odkopávky a prokopávky nezapažené v hornině třídy těžitelnosti I skupiny 3 objem do 50 m3 strojně</t>
  </si>
  <si>
    <t>Vodorovné přemístění přes 4 000 do 5000 m výkopku/sypaniny z horniny třídy těžitelnosti I skupiny 1 až 3</t>
  </si>
  <si>
    <t>Poplatek za uložení na recyklační skládce (skládkovné) stavebního odpadu zeminy a kamení zatříděného do Katalogu odpadů pod kódem 17 05 04</t>
  </si>
  <si>
    <t>Zásyp jam, šachet rýh nebo kolem objektů sypaninou bez zhutnění</t>
  </si>
  <si>
    <t>Výsadba cibulí nebo hlíz</t>
  </si>
  <si>
    <t>F0001</t>
  </si>
  <si>
    <t>zatravnena_pesina</t>
  </si>
  <si>
    <t>bm</t>
  </si>
  <si>
    <t>2194</t>
  </si>
  <si>
    <t>Vytyčení výsadeb s rozmístěním solitérních rostlin přes 50 kusů</t>
  </si>
  <si>
    <t>Jamky pro výsadbu s výměnou 50 % půdy zeminy skupiny 1 až 4 obj přes 0,125 do 0,4 m3 v rovině a svahu do 1:5</t>
  </si>
  <si>
    <t>Výsadba dřeviny s balem D přes 0,5 do 0,6 m do jamky se zalitím v rovině a svahu do 1:5</t>
  </si>
  <si>
    <t>Ukotvení kmene dřevin v rovině nebo na svahu do 1:5 třemi kůly D do 0,1 m dl přes 2 do 3 m</t>
  </si>
  <si>
    <t>Zhotovení závlahové mísy dřevin D přes 0,5 do 1,0 m v rovině nebo na svahu do 1:5</t>
  </si>
  <si>
    <t>Řez stromů netrnitých průklestem D koruny přes 2 do 4 m</t>
  </si>
  <si>
    <t>Zřízení ochranného nátěru kmene stromu do výšky 2 m obvodu do 180 mm</t>
  </si>
  <si>
    <t>Hnojení sazenic průmyslovými hnojivy do 0,25 kg k jedné sazenici</t>
  </si>
  <si>
    <t>Mulčování rostlin kůrou tl do 0,1 m v rovině a svahu do 1:5</t>
  </si>
  <si>
    <t>Zalití rostlin vodou plocha do 20 m2</t>
  </si>
  <si>
    <t>Dovoz vody pro zálivku rostlin za vzdálenost do 1000 m</t>
  </si>
  <si>
    <t>strom, listnatý, 12/14, bal., sortiment dle výkazu výměr</t>
  </si>
  <si>
    <t>bambusová tyč. d. 300 cm, tl. 22-24 mm</t>
  </si>
  <si>
    <t>Kůl (průměr 5 cm, frézovaný s fazetou a špicí, impregnovamý, 2,5 m, dub nebo akát)</t>
  </si>
  <si>
    <t>Pokosení trávníku lučního pl do 10000 m2 s odvozem do 20 km v rovině a svahu do 1:5</t>
  </si>
  <si>
    <t>Založení lučního trávníku výsevem pl přes 1000 m2 v rovině a ve svahu do 1:5</t>
  </si>
  <si>
    <t>Obdělání půdy oráním na hl přes 0,1 do 0,2 m v rovině a svahu do 1:5</t>
  </si>
  <si>
    <t>Obdělání půdy kultivátorováním v rovině a svahu do 1:5</t>
  </si>
  <si>
    <t>Obdělání půdy smykováním v rovině a svahu do 1:5</t>
  </si>
  <si>
    <t>Obdělání půdy hrabáním v rovině a svahu do 1:5</t>
  </si>
  <si>
    <t>Chemické odplevelení před založením kultury postřikem na široko v rovině a svahu do 1:5 ručně</t>
  </si>
  <si>
    <t>Hnojení půdy umělým hnojivem na široko v rovině a svahu do 1:5</t>
  </si>
  <si>
    <t>Poplatek za uložení na recyklační skládce (skládkovné) odpadu z rostlinných pletiv kód odpadu 02 01 03</t>
  </si>
  <si>
    <t>Pokosení trávníku parkového pl do 1000 m2 s odvozem do 20 km v rovině a svahu do 1:5</t>
  </si>
  <si>
    <t>Založení parkového trávníku výsevem pl přes 1000 m2 v rovině a ve svahu do 1:5</t>
  </si>
  <si>
    <t>Prořezání trávníku s přísevem pl přes 1000 m2 v rovině nebo na svahu do 1:5</t>
  </si>
  <si>
    <t>Uválcování trávníku v rovině a svahu do 1:5</t>
  </si>
  <si>
    <t>Vyhrabání trávníku souvislé pl přes 1000 do 10000 m2 v rovině nebo na svahu do 1:5</t>
  </si>
  <si>
    <t>Hloubení jamek bez výměny půdy zeminy skupiny 1 až 4 obj do 0,002 m3 v rovině a svahu do 1:5</t>
  </si>
  <si>
    <t>Výsadba květin krytokořenných průměru kontejneru přes 80 do 120 mm</t>
  </si>
  <si>
    <t>Vytyčení výsadeb zapojených nebo v záhonu plochy přes 10 do 100 m2 s rozmístěním rostlin nepravidelně ve stejnorodých skupinách</t>
  </si>
  <si>
    <t>Sejmutí ornice tl vrstvy přes 400 do 500 mm ručně</t>
  </si>
  <si>
    <t>Vodorovné přemístění přes 500 do 1000 m výkopku/sypaniny z horniny třídy těžitelnosti I skupiny 1 až 3</t>
  </si>
  <si>
    <t>Rozprostření zemin tl vrstvy do 0,4 m schopných zúrodnění v rovině a sklonu do 1:5</t>
  </si>
  <si>
    <t>Založení záhonu v rovině a svahu do 1:5 zemina skupiny 1 a 2</t>
  </si>
  <si>
    <t>Podklad z kameniva hrubého drceného vel. 16-32 mm plochy přes 100 m2 tl 100 mm</t>
  </si>
  <si>
    <t>Hloubení jamek bez výměny půdy zeminy skupiny 1 až 4 obj přes 0,005 do 0,01 m3 v rovině a svahu do 1:5</t>
  </si>
  <si>
    <t>Výsadba dřeviny s balem D přes 0,1 do 0,2 m do jamky se zalitím v rovině a svahu do 1:5</t>
  </si>
  <si>
    <t>Vytyčení výsadeb zapojených nebo v záhonu plochy přes 100 m2 s rozmístěním rostlin nepravidelně ve stejnorodých skupinách</t>
  </si>
  <si>
    <t>kere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</si>
</sst>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 indent="1"/>
    </xf>
    <xf numFmtId="0" fontId="21" fillId="0" borderId="0" xfId="0" applyFont="1" applyAlignment="1" applyProtection="1">
      <alignment horizontal="left" vertical="center" indent="1"/>
    </xf>
    <xf numFmtId="167" fontId="21" fillId="0" borderId="0" xfId="0" applyNumberFormat="1" applyFont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5804213" TargetMode="External" /><Relationship Id="rId2" Type="http://schemas.openxmlformats.org/officeDocument/2006/relationships/hyperlink" Target="https://podminky.urs.cz/item/CS_URS_2024_01/111111212" TargetMode="External" /><Relationship Id="rId3" Type="http://schemas.openxmlformats.org/officeDocument/2006/relationships/hyperlink" Target="https://podminky.urs.cz/item/CS_URS_2023_01/184215412" TargetMode="External" /><Relationship Id="rId4" Type="http://schemas.openxmlformats.org/officeDocument/2006/relationships/hyperlink" Target="https://podminky.urs.cz/item/CS_URS_2023_01/184806112" TargetMode="External" /><Relationship Id="rId5" Type="http://schemas.openxmlformats.org/officeDocument/2006/relationships/hyperlink" Target="https://podminky.urs.cz/item/CS_URS_2023_01/184911421" TargetMode="External" /><Relationship Id="rId6" Type="http://schemas.openxmlformats.org/officeDocument/2006/relationships/hyperlink" Target="https://podminky.urs.cz/item/CS_URS_2024_01/185804312" TargetMode="External" /><Relationship Id="rId7" Type="http://schemas.openxmlformats.org/officeDocument/2006/relationships/hyperlink" Target="https://podminky.urs.cz/item/CS_URS_2024_01/185851121" TargetMode="External" /><Relationship Id="rId8" Type="http://schemas.openxmlformats.org/officeDocument/2006/relationships/hyperlink" Target="https://podminky.urs.cz/item/CS_URS_2024_01/998231311" TargetMode="External" /><Relationship Id="rId9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98231311" TargetMode="External" /><Relationship Id="rId2" Type="http://schemas.openxmlformats.org/officeDocument/2006/relationships/hyperlink" Target="https://podminky.urs.cz/item/CS_URS_2024_01/111212362" TargetMode="External" /><Relationship Id="rId3" Type="http://schemas.openxmlformats.org/officeDocument/2006/relationships/hyperlink" Target="https://podminky.urs.cz/item/CS_URS_2024_02/112201111" TargetMode="External" /><Relationship Id="rId4" Type="http://schemas.openxmlformats.org/officeDocument/2006/relationships/hyperlink" Target="https://podminky.urs.cz/item/CS_URS_2024_02/112201113" TargetMode="External" /><Relationship Id="rId5" Type="http://schemas.openxmlformats.org/officeDocument/2006/relationships/hyperlink" Target="https://podminky.urs.cz/item/CS_URS_2024_02/112201114" TargetMode="External" /><Relationship Id="rId6" Type="http://schemas.openxmlformats.org/officeDocument/2006/relationships/hyperlink" Target="https://podminky.urs.cz/item/CS_URS_2024_02/112201115" TargetMode="External" /><Relationship Id="rId7" Type="http://schemas.openxmlformats.org/officeDocument/2006/relationships/hyperlink" Target="https://podminky.urs.cz/item/CS_URS_2024_02/112201116" TargetMode="External" /><Relationship Id="rId8" Type="http://schemas.openxmlformats.org/officeDocument/2006/relationships/hyperlink" Target="https://podminky.urs.cz/item/CS_URS_2024_02/119005155" TargetMode="External" /><Relationship Id="rId9" Type="http://schemas.openxmlformats.org/officeDocument/2006/relationships/hyperlink" Target="https://podminky.urs.cz/item/CS_URS_2024_02/183101215" TargetMode="External" /><Relationship Id="rId10" Type="http://schemas.openxmlformats.org/officeDocument/2006/relationships/hyperlink" Target="https://podminky.urs.cz/item/CS_URS_2023_01/184816111" TargetMode="External" /><Relationship Id="rId11" Type="http://schemas.openxmlformats.org/officeDocument/2006/relationships/hyperlink" Target="https://podminky.urs.cz/item/CS_URS_2023_01/184102115" TargetMode="External" /><Relationship Id="rId12" Type="http://schemas.openxmlformats.org/officeDocument/2006/relationships/hyperlink" Target="https://podminky.urs.cz/item/CS_URS_2023_01/184215133" TargetMode="External" /><Relationship Id="rId13" Type="http://schemas.openxmlformats.org/officeDocument/2006/relationships/hyperlink" Target="https://podminky.urs.cz/item/CS_URS_2023_01/184215412" TargetMode="External" /><Relationship Id="rId14" Type="http://schemas.openxmlformats.org/officeDocument/2006/relationships/hyperlink" Target="https://podminky.urs.cz/item/CS_URS_2023_01/184806112" TargetMode="External" /><Relationship Id="rId15" Type="http://schemas.openxmlformats.org/officeDocument/2006/relationships/hyperlink" Target="https://podminky.urs.cz/item/CS_URS_2023_01/184911421" TargetMode="External" /><Relationship Id="rId16" Type="http://schemas.openxmlformats.org/officeDocument/2006/relationships/hyperlink" Target="https://podminky.urs.cz/item/CS_URS_2024_02/185804311" TargetMode="External" /><Relationship Id="rId17" Type="http://schemas.openxmlformats.org/officeDocument/2006/relationships/hyperlink" Target="https://podminky.urs.cz/item/CS_URS_2023_01/185851121" TargetMode="External" /><Relationship Id="rId18" Type="http://schemas.openxmlformats.org/officeDocument/2006/relationships/hyperlink" Target="https://podminky.urs.cz/item/CS_URS_2024_02/119005133" TargetMode="External" /><Relationship Id="rId19" Type="http://schemas.openxmlformats.org/officeDocument/2006/relationships/hyperlink" Target="https://podminky.urs.cz/item/CS_URS_2024_02/183205111" TargetMode="External" /><Relationship Id="rId20" Type="http://schemas.openxmlformats.org/officeDocument/2006/relationships/hyperlink" Target="https://podminky.urs.cz/item/CS_URS_2024_02/183111113" TargetMode="External" /><Relationship Id="rId21" Type="http://schemas.openxmlformats.org/officeDocument/2006/relationships/hyperlink" Target="https://podminky.urs.cz/item/CS_URS_2024_02/184102111" TargetMode="External" /><Relationship Id="rId22" Type="http://schemas.openxmlformats.org/officeDocument/2006/relationships/hyperlink" Target="https://podminky.urs.cz/item/CS_URS_2024_02/183101114" TargetMode="External" /><Relationship Id="rId23" Type="http://schemas.openxmlformats.org/officeDocument/2006/relationships/hyperlink" Target="https://podminky.urs.cz/item/CS_URS_2024_02/184102114" TargetMode="External" /><Relationship Id="rId24" Type="http://schemas.openxmlformats.org/officeDocument/2006/relationships/hyperlink" Target="https://podminky.urs.cz/item/CS_URS_2024_02/184806111" TargetMode="External" /><Relationship Id="rId25" Type="http://schemas.openxmlformats.org/officeDocument/2006/relationships/hyperlink" Target="https://podminky.urs.cz/item/CS_URS_2024_02/184215113" TargetMode="External" /><Relationship Id="rId26" Type="http://schemas.openxmlformats.org/officeDocument/2006/relationships/hyperlink" Target="https://podminky.urs.cz/item/CS_URS_2023_01/184816111" TargetMode="External" /><Relationship Id="rId27" Type="http://schemas.openxmlformats.org/officeDocument/2006/relationships/hyperlink" Target="https://podminky.urs.cz/item/CS_URS_2023_01/184911421" TargetMode="External" /><Relationship Id="rId28" Type="http://schemas.openxmlformats.org/officeDocument/2006/relationships/hyperlink" Target="https://podminky.urs.cz/item/CS_URS_2024_02/185804311" TargetMode="External" /><Relationship Id="rId29" Type="http://schemas.openxmlformats.org/officeDocument/2006/relationships/hyperlink" Target="https://podminky.urs.cz/item/CS_URS_2023_01/185851121" TargetMode="External" /><Relationship Id="rId30" Type="http://schemas.openxmlformats.org/officeDocument/2006/relationships/hyperlink" Target="https://podminky.urs.cz/item/CS_URS_2024_02/184813511" TargetMode="External" /><Relationship Id="rId31" Type="http://schemas.openxmlformats.org/officeDocument/2006/relationships/hyperlink" Target="https://podminky.urs.cz/item/CS_URS_2024_02/183403112" TargetMode="External" /><Relationship Id="rId32" Type="http://schemas.openxmlformats.org/officeDocument/2006/relationships/hyperlink" Target="https://podminky.urs.cz/item/CS_URS_2024_02/183403114" TargetMode="External" /><Relationship Id="rId33" Type="http://schemas.openxmlformats.org/officeDocument/2006/relationships/hyperlink" Target="https://podminky.urs.cz/item/CS_URS_2024_02/183403151" TargetMode="External" /><Relationship Id="rId34" Type="http://schemas.openxmlformats.org/officeDocument/2006/relationships/hyperlink" Target="https://podminky.urs.cz/item/CS_URS_2024_02/183403153" TargetMode="External" /><Relationship Id="rId35" Type="http://schemas.openxmlformats.org/officeDocument/2006/relationships/hyperlink" Target="https://podminky.urs.cz/item/CS_URS_2024_02/181451121" TargetMode="External" /><Relationship Id="rId36" Type="http://schemas.openxmlformats.org/officeDocument/2006/relationships/hyperlink" Target="https://podminky.urs.cz/item/CS_URS_2024_02/181451131" TargetMode="External" /><Relationship Id="rId37" Type="http://schemas.openxmlformats.org/officeDocument/2006/relationships/hyperlink" Target="https://podminky.urs.cz/item/CS_URS_2024_02/185802113" TargetMode="External" /><Relationship Id="rId38" Type="http://schemas.openxmlformats.org/officeDocument/2006/relationships/hyperlink" Target="https://podminky.urs.cz/item/CS_URS_2024_01/111151121" TargetMode="External" /><Relationship Id="rId39" Type="http://schemas.openxmlformats.org/officeDocument/2006/relationships/hyperlink" Target="https://podminky.urs.cz/item/CS_URS_2024_01/111151231" TargetMode="External" /><Relationship Id="rId40" Type="http://schemas.openxmlformats.org/officeDocument/2006/relationships/hyperlink" Target="https://podminky.urs.cz/item/CS_URS_2024_01/997221858" TargetMode="External" /><Relationship Id="rId41" Type="http://schemas.openxmlformats.org/officeDocument/2006/relationships/hyperlink" Target="https://podminky.urs.cz/item/CS_URS_2024_02/183451441" TargetMode="External" /><Relationship Id="rId42" Type="http://schemas.openxmlformats.org/officeDocument/2006/relationships/hyperlink" Target="https://podminky.urs.cz/item/CS_URS_2024_02/185803211" TargetMode="External" /><Relationship Id="rId43" Type="http://schemas.openxmlformats.org/officeDocument/2006/relationships/hyperlink" Target="https://podminky.urs.cz/item/CS_URS_2024_02/185811221" TargetMode="External" /><Relationship Id="rId44" Type="http://schemas.openxmlformats.org/officeDocument/2006/relationships/hyperlink" Target="https://podminky.urs.cz/item/CS_URS_2024_02/121112007" TargetMode="External" /><Relationship Id="rId45" Type="http://schemas.openxmlformats.org/officeDocument/2006/relationships/hyperlink" Target="https://podminky.urs.cz/item/CS_URS_2024_01/162351104" TargetMode="External" /><Relationship Id="rId46" Type="http://schemas.openxmlformats.org/officeDocument/2006/relationships/hyperlink" Target="https://podminky.urs.cz/item/CS_URS_2024_02/184813511" TargetMode="External" /><Relationship Id="rId47" Type="http://schemas.openxmlformats.org/officeDocument/2006/relationships/hyperlink" Target="https://podminky.urs.cz/item/CS_URS_2024_02/564730111" TargetMode="External" /><Relationship Id="rId48" Type="http://schemas.openxmlformats.org/officeDocument/2006/relationships/hyperlink" Target="https://podminky.urs.cz/item/CS_URS_2024_02/183205111" TargetMode="External" /><Relationship Id="rId49" Type="http://schemas.openxmlformats.org/officeDocument/2006/relationships/hyperlink" Target="https://podminky.urs.cz/item/CS_URS_2024_02/181006115" TargetMode="External" /><Relationship Id="rId50" Type="http://schemas.openxmlformats.org/officeDocument/2006/relationships/hyperlink" Target="https://podminky.urs.cz/item/CS_URS_2024_02/183403114" TargetMode="External" /><Relationship Id="rId51" Type="http://schemas.openxmlformats.org/officeDocument/2006/relationships/hyperlink" Target="https://podminky.urs.cz/item/CS_URS_2024_02/183403153" TargetMode="External" /><Relationship Id="rId52" Type="http://schemas.openxmlformats.org/officeDocument/2006/relationships/hyperlink" Target="https://podminky.urs.cz/item/CS_URS_2024_01/119005123" TargetMode="External" /><Relationship Id="rId53" Type="http://schemas.openxmlformats.org/officeDocument/2006/relationships/hyperlink" Target="https://podminky.urs.cz/item/CS_URS_2024_01/183111111" TargetMode="External" /><Relationship Id="rId54" Type="http://schemas.openxmlformats.org/officeDocument/2006/relationships/hyperlink" Target="https://podminky.urs.cz/item/CS_URS_2023_01/184816111" TargetMode="External" /><Relationship Id="rId55" Type="http://schemas.openxmlformats.org/officeDocument/2006/relationships/hyperlink" Target="https://podminky.urs.cz/item/CS_URS_2024_01/183211322" TargetMode="External" /><Relationship Id="rId56" Type="http://schemas.openxmlformats.org/officeDocument/2006/relationships/hyperlink" Target="https://podminky.urs.cz/item/CS_URS_2024_01/183211313" TargetMode="External" /><Relationship Id="rId57" Type="http://schemas.openxmlformats.org/officeDocument/2006/relationships/hyperlink" Target="https://podminky.urs.cz/item/CS_URS_2023_01/185851121" TargetMode="External" /><Relationship Id="rId58" Type="http://schemas.openxmlformats.org/officeDocument/2006/relationships/hyperlink" Target="https://podminky.urs.cz/item/CS_URS_2024_02/185804311" TargetMode="External" /><Relationship Id="rId5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5804213" TargetMode="External" /><Relationship Id="rId2" Type="http://schemas.openxmlformats.org/officeDocument/2006/relationships/hyperlink" Target="https://podminky.urs.cz/item/CS_URS_2024_01/111111212" TargetMode="External" /><Relationship Id="rId3" Type="http://schemas.openxmlformats.org/officeDocument/2006/relationships/hyperlink" Target="https://podminky.urs.cz/item/CS_URS_2024_02/185804252" TargetMode="External" /><Relationship Id="rId4" Type="http://schemas.openxmlformats.org/officeDocument/2006/relationships/hyperlink" Target="https://podminky.urs.cz/item/CS_URS_2023_01/184215412" TargetMode="External" /><Relationship Id="rId5" Type="http://schemas.openxmlformats.org/officeDocument/2006/relationships/hyperlink" Target="https://podminky.urs.cz/item/CS_URS_2023_01/184806112" TargetMode="External" /><Relationship Id="rId6" Type="http://schemas.openxmlformats.org/officeDocument/2006/relationships/hyperlink" Target="https://podminky.urs.cz/item/CS_URS_2023_01/184911421" TargetMode="External" /><Relationship Id="rId7" Type="http://schemas.openxmlformats.org/officeDocument/2006/relationships/hyperlink" Target="https://podminky.urs.cz/item/CS_URS_2024_01/185851121" TargetMode="External" /><Relationship Id="rId8" Type="http://schemas.openxmlformats.org/officeDocument/2006/relationships/hyperlink" Target="https://podminky.urs.cz/item/CS_URS_2024_01/185804312" TargetMode="External" /><Relationship Id="rId9" Type="http://schemas.openxmlformats.org/officeDocument/2006/relationships/hyperlink" Target="https://podminky.urs.cz/item/CS_URS_2024_01/998231311" TargetMode="External" /><Relationship Id="rId1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5804213" TargetMode="External" /><Relationship Id="rId2" Type="http://schemas.openxmlformats.org/officeDocument/2006/relationships/hyperlink" Target="https://podminky.urs.cz/item/CS_URS_2024_01/111111212" TargetMode="External" /><Relationship Id="rId3" Type="http://schemas.openxmlformats.org/officeDocument/2006/relationships/hyperlink" Target="https://podminky.urs.cz/item/CS_URS_2023_01/184215412" TargetMode="External" /><Relationship Id="rId4" Type="http://schemas.openxmlformats.org/officeDocument/2006/relationships/hyperlink" Target="https://podminky.urs.cz/item/CS_URS_2023_01/184806112" TargetMode="External" /><Relationship Id="rId5" Type="http://schemas.openxmlformats.org/officeDocument/2006/relationships/hyperlink" Target="https://podminky.urs.cz/item/CS_URS_2023_01/184911421" TargetMode="External" /><Relationship Id="rId6" Type="http://schemas.openxmlformats.org/officeDocument/2006/relationships/hyperlink" Target="https://podminky.urs.cz/item/CS_URS_2024_01/185804312" TargetMode="External" /><Relationship Id="rId7" Type="http://schemas.openxmlformats.org/officeDocument/2006/relationships/hyperlink" Target="https://podminky.urs.cz/item/CS_URS_2024_01/185851121" TargetMode="External" /><Relationship Id="rId8" Type="http://schemas.openxmlformats.org/officeDocument/2006/relationships/hyperlink" Target="https://podminky.urs.cz/item/CS_URS_2024_01/998231311" TargetMode="External" /><Relationship Id="rId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5804213" TargetMode="External" /><Relationship Id="rId2" Type="http://schemas.openxmlformats.org/officeDocument/2006/relationships/hyperlink" Target="https://podminky.urs.cz/item/CS_URS_2024_01/111111212" TargetMode="External" /><Relationship Id="rId3" Type="http://schemas.openxmlformats.org/officeDocument/2006/relationships/hyperlink" Target="https://podminky.urs.cz/item/CS_URS_2023_01/184215412" TargetMode="External" /><Relationship Id="rId4" Type="http://schemas.openxmlformats.org/officeDocument/2006/relationships/hyperlink" Target="https://podminky.urs.cz/item/CS_URS_2023_01/184806112" TargetMode="External" /><Relationship Id="rId5" Type="http://schemas.openxmlformats.org/officeDocument/2006/relationships/hyperlink" Target="https://podminky.urs.cz/item/CS_URS_2023_01/184911421" TargetMode="External" /><Relationship Id="rId6" Type="http://schemas.openxmlformats.org/officeDocument/2006/relationships/hyperlink" Target="https://podminky.urs.cz/item/CS_URS_2024_02/184852322" TargetMode="External" /><Relationship Id="rId7" Type="http://schemas.openxmlformats.org/officeDocument/2006/relationships/hyperlink" Target="https://podminky.urs.cz/item/CS_URS_2024_01/185804312" TargetMode="External" /><Relationship Id="rId8" Type="http://schemas.openxmlformats.org/officeDocument/2006/relationships/hyperlink" Target="https://podminky.urs.cz/item/CS_URS_2024_01/185851121" TargetMode="External" /><Relationship Id="rId9" Type="http://schemas.openxmlformats.org/officeDocument/2006/relationships/hyperlink" Target="https://podminky.urs.cz/item/CS_URS_2024_01/998231311" TargetMode="External" /><Relationship Id="rId10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5804213" TargetMode="External" /><Relationship Id="rId2" Type="http://schemas.openxmlformats.org/officeDocument/2006/relationships/hyperlink" Target="https://podminky.urs.cz/item/CS_URS_2024_01/111111212" TargetMode="External" /><Relationship Id="rId3" Type="http://schemas.openxmlformats.org/officeDocument/2006/relationships/hyperlink" Target="https://podminky.urs.cz/item/CS_URS_2023_01/184215412" TargetMode="External" /><Relationship Id="rId4" Type="http://schemas.openxmlformats.org/officeDocument/2006/relationships/hyperlink" Target="https://podminky.urs.cz/item/CS_URS_2023_01/184806112" TargetMode="External" /><Relationship Id="rId5" Type="http://schemas.openxmlformats.org/officeDocument/2006/relationships/hyperlink" Target="https://podminky.urs.cz/item/CS_URS_2023_01/184911421" TargetMode="External" /><Relationship Id="rId6" Type="http://schemas.openxmlformats.org/officeDocument/2006/relationships/hyperlink" Target="https://podminky.urs.cz/item/CS_URS_2024_01/185804312" TargetMode="External" /><Relationship Id="rId7" Type="http://schemas.openxmlformats.org/officeDocument/2006/relationships/hyperlink" Target="https://podminky.urs.cz/item/CS_URS_2024_01/185851121" TargetMode="External" /><Relationship Id="rId8" Type="http://schemas.openxmlformats.org/officeDocument/2006/relationships/hyperlink" Target="https://podminky.urs.cz/item/CS_URS_2024_01/998231311" TargetMode="External" /><Relationship Id="rId9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2024_12_14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Revitalizace veřejného prostoru, lokalita mezi Domem přírody, ul. U červených domků a ul. Lipová alej, Hodonín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Hodonín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14. 12. 2024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>Atelier per partes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ROUND(SUM(AG55:AG63),2)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ROUND(SUM(AS55:AS63),2)</f>
        <v>0</v>
      </c>
      <c r="AT54" s="107">
        <f>ROUND(SUM(AV54:AW54),2)</f>
        <v>0</v>
      </c>
      <c r="AU54" s="108">
        <f>ROUND(SUM(AU55:AU63),5)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ROUND(SUM(AZ55:AZ63),2)</f>
        <v>0</v>
      </c>
      <c r="BA54" s="107">
        <f>ROUND(SUM(BA55:BA63),2)</f>
        <v>0</v>
      </c>
      <c r="BB54" s="107">
        <f>ROUND(SUM(BB55:BB63),2)</f>
        <v>0</v>
      </c>
      <c r="BC54" s="107">
        <f>ROUND(SUM(BC55:BC63),2)</f>
        <v>0</v>
      </c>
      <c r="BD54" s="109">
        <f>ROUND(SUM(BD55:BD63),2)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'00 - VRN - vedlejší rozpo...'!J30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'00 - VRN - vedlejší rozpo...'!P84</f>
        <v>0</v>
      </c>
      <c r="AV55" s="121">
        <f>'00 - VRN - vedlejší rozpo...'!J33</f>
        <v>0</v>
      </c>
      <c r="AW55" s="121">
        <f>'00 - VRN - vedlejší rozpo...'!J34</f>
        <v>0</v>
      </c>
      <c r="AX55" s="121">
        <f>'00 - VRN - vedlejší rozpo...'!J35</f>
        <v>0</v>
      </c>
      <c r="AY55" s="121">
        <f>'00 - VRN - vedlejší rozpo...'!J36</f>
        <v>0</v>
      </c>
      <c r="AZ55" s="121">
        <f>'00 - VRN - vedlejší rozpo...'!F33</f>
        <v>0</v>
      </c>
      <c r="BA55" s="121">
        <f>'00 - VRN - vedlejší rozpo...'!F34</f>
        <v>0</v>
      </c>
      <c r="BB55" s="121">
        <f>'00 - VRN - vedlejší rozpo...'!F35</f>
        <v>0</v>
      </c>
      <c r="BC55" s="121">
        <f>'00 - VRN - vedlejší rozpo...'!F36</f>
        <v>0</v>
      </c>
      <c r="BD55" s="123">
        <f>'00 - VRN - vedlejší rozpo...'!F37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'01 - Zpevněné plochy'!J30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'01 - Zpevněné plochy'!P85</f>
        <v>0</v>
      </c>
      <c r="AV56" s="121">
        <f>'01 - Zpevněné plochy'!J33</f>
        <v>0</v>
      </c>
      <c r="AW56" s="121">
        <f>'01 - Zpevněné plochy'!J34</f>
        <v>0</v>
      </c>
      <c r="AX56" s="121">
        <f>'01 - Zpevněné plochy'!J35</f>
        <v>0</v>
      </c>
      <c r="AY56" s="121">
        <f>'01 - Zpevněné plochy'!J36</f>
        <v>0</v>
      </c>
      <c r="AZ56" s="121">
        <f>'01 - Zpevněné plochy'!F33</f>
        <v>0</v>
      </c>
      <c r="BA56" s="121">
        <f>'01 - Zpevněné plochy'!F34</f>
        <v>0</v>
      </c>
      <c r="BB56" s="121">
        <f>'01 - Zpevněné plochy'!F35</f>
        <v>0</v>
      </c>
      <c r="BC56" s="121">
        <f>'01 - Zpevněné plochy'!F36</f>
        <v>0</v>
      </c>
      <c r="BD56" s="123">
        <f>'01 - Zpevněné plochy'!F37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'02 - Veřejné osvětlení'!J30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'02 - Veřejné osvětlení'!P84</f>
        <v>0</v>
      </c>
      <c r="AV57" s="121">
        <f>'02 - Veřejné osvětlení'!J33</f>
        <v>0</v>
      </c>
      <c r="AW57" s="121">
        <f>'02 - Veřejné osvětlení'!J34</f>
        <v>0</v>
      </c>
      <c r="AX57" s="121">
        <f>'02 - Veřejné osvětlení'!J35</f>
        <v>0</v>
      </c>
      <c r="AY57" s="121">
        <f>'02 - Veřejné osvětlení'!J36</f>
        <v>0</v>
      </c>
      <c r="AZ57" s="121">
        <f>'02 - Veřejné osvětlení'!F33</f>
        <v>0</v>
      </c>
      <c r="BA57" s="121">
        <f>'02 - Veřejné osvětlení'!F34</f>
        <v>0</v>
      </c>
      <c r="BB57" s="121">
        <f>'02 - Veřejné osvětlení'!F35</f>
        <v>0</v>
      </c>
      <c r="BC57" s="121">
        <f>'02 - Veřejné osvětlení'!F36</f>
        <v>0</v>
      </c>
      <c r="BD57" s="123">
        <f>'02 - Veřejné osvětlení'!F37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7" customFormat="1" ht="16.5" customHeight="1">
      <c r="A58" s="112" t="s">
        <v>75</v>
      </c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'03 - Zakládání zeleně'!J30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0">
        <v>0</v>
      </c>
      <c r="AT58" s="121">
        <f>ROUND(SUM(AV58:AW58),2)</f>
        <v>0</v>
      </c>
      <c r="AU58" s="122">
        <f>'03 - Zakládání zeleně'!P87</f>
        <v>0</v>
      </c>
      <c r="AV58" s="121">
        <f>'03 - Zakládání zeleně'!J33</f>
        <v>0</v>
      </c>
      <c r="AW58" s="121">
        <f>'03 - Zakládání zeleně'!J34</f>
        <v>0</v>
      </c>
      <c r="AX58" s="121">
        <f>'03 - Zakládání zeleně'!J35</f>
        <v>0</v>
      </c>
      <c r="AY58" s="121">
        <f>'03 - Zakládání zeleně'!J36</f>
        <v>0</v>
      </c>
      <c r="AZ58" s="121">
        <f>'03 - Zakládání zeleně'!F33</f>
        <v>0</v>
      </c>
      <c r="BA58" s="121">
        <f>'03 - Zakládání zeleně'!F34</f>
        <v>0</v>
      </c>
      <c r="BB58" s="121">
        <f>'03 - Zakládání zeleně'!F35</f>
        <v>0</v>
      </c>
      <c r="BC58" s="121">
        <f>'03 - Zakládání zeleně'!F36</f>
        <v>0</v>
      </c>
      <c r="BD58" s="123">
        <f>'03 - Zakládání zeleně'!F37</f>
        <v>0</v>
      </c>
      <c r="BE58" s="7"/>
      <c r="BT58" s="124" t="s">
        <v>79</v>
      </c>
      <c r="BV58" s="124" t="s">
        <v>73</v>
      </c>
      <c r="BW58" s="124" t="s">
        <v>90</v>
      </c>
      <c r="BX58" s="124" t="s">
        <v>5</v>
      </c>
      <c r="CL58" s="124" t="s">
        <v>19</v>
      </c>
      <c r="CM58" s="124" t="s">
        <v>81</v>
      </c>
    </row>
    <row r="59" s="7" customFormat="1" ht="16.5" customHeight="1">
      <c r="A59" s="112" t="s">
        <v>75</v>
      </c>
      <c r="B59" s="113"/>
      <c r="C59" s="114"/>
      <c r="D59" s="115" t="s">
        <v>91</v>
      </c>
      <c r="E59" s="115"/>
      <c r="F59" s="115"/>
      <c r="G59" s="115"/>
      <c r="H59" s="115"/>
      <c r="I59" s="116"/>
      <c r="J59" s="115" t="s">
        <v>92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'04 - Následná péče 1. rok'!J30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78</v>
      </c>
      <c r="AR59" s="119"/>
      <c r="AS59" s="120">
        <v>0</v>
      </c>
      <c r="AT59" s="121">
        <f>ROUND(SUM(AV59:AW59),2)</f>
        <v>0</v>
      </c>
      <c r="AU59" s="122">
        <f>'04 - Následná péče 1. rok'!P79</f>
        <v>0</v>
      </c>
      <c r="AV59" s="121">
        <f>'04 - Následná péče 1. rok'!J33</f>
        <v>0</v>
      </c>
      <c r="AW59" s="121">
        <f>'04 - Následná péče 1. rok'!J34</f>
        <v>0</v>
      </c>
      <c r="AX59" s="121">
        <f>'04 - Následná péče 1. rok'!J35</f>
        <v>0</v>
      </c>
      <c r="AY59" s="121">
        <f>'04 - Následná péče 1. rok'!J36</f>
        <v>0</v>
      </c>
      <c r="AZ59" s="121">
        <f>'04 - Následná péče 1. rok'!F33</f>
        <v>0</v>
      </c>
      <c r="BA59" s="121">
        <f>'04 - Následná péče 1. rok'!F34</f>
        <v>0</v>
      </c>
      <c r="BB59" s="121">
        <f>'04 - Následná péče 1. rok'!F35</f>
        <v>0</v>
      </c>
      <c r="BC59" s="121">
        <f>'04 - Následná péče 1. rok'!F36</f>
        <v>0</v>
      </c>
      <c r="BD59" s="123">
        <f>'04 - Následná péče 1. rok'!F37</f>
        <v>0</v>
      </c>
      <c r="BE59" s="7"/>
      <c r="BT59" s="124" t="s">
        <v>79</v>
      </c>
      <c r="BV59" s="124" t="s">
        <v>73</v>
      </c>
      <c r="BW59" s="124" t="s">
        <v>93</v>
      </c>
      <c r="BX59" s="124" t="s">
        <v>5</v>
      </c>
      <c r="CL59" s="124" t="s">
        <v>19</v>
      </c>
      <c r="CM59" s="124" t="s">
        <v>81</v>
      </c>
    </row>
    <row r="60" s="7" customFormat="1" ht="16.5" customHeight="1">
      <c r="A60" s="112" t="s">
        <v>75</v>
      </c>
      <c r="B60" s="113"/>
      <c r="C60" s="114"/>
      <c r="D60" s="115" t="s">
        <v>94</v>
      </c>
      <c r="E60" s="115"/>
      <c r="F60" s="115"/>
      <c r="G60" s="115"/>
      <c r="H60" s="115"/>
      <c r="I60" s="116"/>
      <c r="J60" s="115" t="s">
        <v>95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'05 - Následná péče 2. rok'!J30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78</v>
      </c>
      <c r="AR60" s="119"/>
      <c r="AS60" s="120">
        <v>0</v>
      </c>
      <c r="AT60" s="121">
        <f>ROUND(SUM(AV60:AW60),2)</f>
        <v>0</v>
      </c>
      <c r="AU60" s="122">
        <f>'05 - Následná péče 2. rok'!P79</f>
        <v>0</v>
      </c>
      <c r="AV60" s="121">
        <f>'05 - Následná péče 2. rok'!J33</f>
        <v>0</v>
      </c>
      <c r="AW60" s="121">
        <f>'05 - Následná péče 2. rok'!J34</f>
        <v>0</v>
      </c>
      <c r="AX60" s="121">
        <f>'05 - Následná péče 2. rok'!J35</f>
        <v>0</v>
      </c>
      <c r="AY60" s="121">
        <f>'05 - Následná péče 2. rok'!J36</f>
        <v>0</v>
      </c>
      <c r="AZ60" s="121">
        <f>'05 - Následná péče 2. rok'!F33</f>
        <v>0</v>
      </c>
      <c r="BA60" s="121">
        <f>'05 - Následná péče 2. rok'!F34</f>
        <v>0</v>
      </c>
      <c r="BB60" s="121">
        <f>'05 - Následná péče 2. rok'!F35</f>
        <v>0</v>
      </c>
      <c r="BC60" s="121">
        <f>'05 - Následná péče 2. rok'!F36</f>
        <v>0</v>
      </c>
      <c r="BD60" s="123">
        <f>'05 - Následná péče 2. rok'!F37</f>
        <v>0</v>
      </c>
      <c r="BE60" s="7"/>
      <c r="BT60" s="124" t="s">
        <v>79</v>
      </c>
      <c r="BV60" s="124" t="s">
        <v>73</v>
      </c>
      <c r="BW60" s="124" t="s">
        <v>96</v>
      </c>
      <c r="BX60" s="124" t="s">
        <v>5</v>
      </c>
      <c r="CL60" s="124" t="s">
        <v>19</v>
      </c>
      <c r="CM60" s="124" t="s">
        <v>81</v>
      </c>
    </row>
    <row r="61" s="7" customFormat="1" ht="16.5" customHeight="1">
      <c r="A61" s="112" t="s">
        <v>75</v>
      </c>
      <c r="B61" s="113"/>
      <c r="C61" s="114"/>
      <c r="D61" s="115" t="s">
        <v>97</v>
      </c>
      <c r="E61" s="115"/>
      <c r="F61" s="115"/>
      <c r="G61" s="115"/>
      <c r="H61" s="115"/>
      <c r="I61" s="116"/>
      <c r="J61" s="115" t="s">
        <v>98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'06 - Následná péče 3. rok'!J30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78</v>
      </c>
      <c r="AR61" s="119"/>
      <c r="AS61" s="120">
        <v>0</v>
      </c>
      <c r="AT61" s="121">
        <f>ROUND(SUM(AV61:AW61),2)</f>
        <v>0</v>
      </c>
      <c r="AU61" s="122">
        <f>'06 - Následná péče 3. rok'!P79</f>
        <v>0</v>
      </c>
      <c r="AV61" s="121">
        <f>'06 - Následná péče 3. rok'!J33</f>
        <v>0</v>
      </c>
      <c r="AW61" s="121">
        <f>'06 - Následná péče 3. rok'!J34</f>
        <v>0</v>
      </c>
      <c r="AX61" s="121">
        <f>'06 - Následná péče 3. rok'!J35</f>
        <v>0</v>
      </c>
      <c r="AY61" s="121">
        <f>'06 - Následná péče 3. rok'!J36</f>
        <v>0</v>
      </c>
      <c r="AZ61" s="121">
        <f>'06 - Následná péče 3. rok'!F33</f>
        <v>0</v>
      </c>
      <c r="BA61" s="121">
        <f>'06 - Následná péče 3. rok'!F34</f>
        <v>0</v>
      </c>
      <c r="BB61" s="121">
        <f>'06 - Následná péče 3. rok'!F35</f>
        <v>0</v>
      </c>
      <c r="BC61" s="121">
        <f>'06 - Následná péče 3. rok'!F36</f>
        <v>0</v>
      </c>
      <c r="BD61" s="123">
        <f>'06 - Následná péče 3. rok'!F37</f>
        <v>0</v>
      </c>
      <c r="BE61" s="7"/>
      <c r="BT61" s="124" t="s">
        <v>79</v>
      </c>
      <c r="BV61" s="124" t="s">
        <v>73</v>
      </c>
      <c r="BW61" s="124" t="s">
        <v>99</v>
      </c>
      <c r="BX61" s="124" t="s">
        <v>5</v>
      </c>
      <c r="CL61" s="124" t="s">
        <v>19</v>
      </c>
      <c r="CM61" s="124" t="s">
        <v>81</v>
      </c>
    </row>
    <row r="62" s="7" customFormat="1" ht="16.5" customHeight="1">
      <c r="A62" s="112" t="s">
        <v>75</v>
      </c>
      <c r="B62" s="113"/>
      <c r="C62" s="114"/>
      <c r="D62" s="115" t="s">
        <v>100</v>
      </c>
      <c r="E62" s="115"/>
      <c r="F62" s="115"/>
      <c r="G62" s="115"/>
      <c r="H62" s="115"/>
      <c r="I62" s="116"/>
      <c r="J62" s="115" t="s">
        <v>101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'07 - Následná péče 4. rok'!J30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78</v>
      </c>
      <c r="AR62" s="119"/>
      <c r="AS62" s="120">
        <v>0</v>
      </c>
      <c r="AT62" s="121">
        <f>ROUND(SUM(AV62:AW62),2)</f>
        <v>0</v>
      </c>
      <c r="AU62" s="122">
        <f>'07 - Následná péče 4. rok'!P79</f>
        <v>0</v>
      </c>
      <c r="AV62" s="121">
        <f>'07 - Následná péče 4. rok'!J33</f>
        <v>0</v>
      </c>
      <c r="AW62" s="121">
        <f>'07 - Následná péče 4. rok'!J34</f>
        <v>0</v>
      </c>
      <c r="AX62" s="121">
        <f>'07 - Následná péče 4. rok'!J35</f>
        <v>0</v>
      </c>
      <c r="AY62" s="121">
        <f>'07 - Následná péče 4. rok'!J36</f>
        <v>0</v>
      </c>
      <c r="AZ62" s="121">
        <f>'07 - Následná péče 4. rok'!F33</f>
        <v>0</v>
      </c>
      <c r="BA62" s="121">
        <f>'07 - Následná péče 4. rok'!F34</f>
        <v>0</v>
      </c>
      <c r="BB62" s="121">
        <f>'07 - Následná péče 4. rok'!F35</f>
        <v>0</v>
      </c>
      <c r="BC62" s="121">
        <f>'07 - Následná péče 4. rok'!F36</f>
        <v>0</v>
      </c>
      <c r="BD62" s="123">
        <f>'07 - Následná péče 4. rok'!F37</f>
        <v>0</v>
      </c>
      <c r="BE62" s="7"/>
      <c r="BT62" s="124" t="s">
        <v>79</v>
      </c>
      <c r="BV62" s="124" t="s">
        <v>73</v>
      </c>
      <c r="BW62" s="124" t="s">
        <v>102</v>
      </c>
      <c r="BX62" s="124" t="s">
        <v>5</v>
      </c>
      <c r="CL62" s="124" t="s">
        <v>19</v>
      </c>
      <c r="CM62" s="124" t="s">
        <v>81</v>
      </c>
    </row>
    <row r="63" s="7" customFormat="1" ht="16.5" customHeight="1">
      <c r="A63" s="112" t="s">
        <v>75</v>
      </c>
      <c r="B63" s="113"/>
      <c r="C63" s="114"/>
      <c r="D63" s="115" t="s">
        <v>103</v>
      </c>
      <c r="E63" s="115"/>
      <c r="F63" s="115"/>
      <c r="G63" s="115"/>
      <c r="H63" s="115"/>
      <c r="I63" s="116"/>
      <c r="J63" s="115" t="s">
        <v>104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'08 - Následná péče 5. rok'!J30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78</v>
      </c>
      <c r="AR63" s="119"/>
      <c r="AS63" s="125">
        <v>0</v>
      </c>
      <c r="AT63" s="126">
        <f>ROUND(SUM(AV63:AW63),2)</f>
        <v>0</v>
      </c>
      <c r="AU63" s="127">
        <f>'08 - Následná péče 5. rok'!P79</f>
        <v>0</v>
      </c>
      <c r="AV63" s="126">
        <f>'08 - Následná péče 5. rok'!J33</f>
        <v>0</v>
      </c>
      <c r="AW63" s="126">
        <f>'08 - Následná péče 5. rok'!J34</f>
        <v>0</v>
      </c>
      <c r="AX63" s="126">
        <f>'08 - Následná péče 5. rok'!J35</f>
        <v>0</v>
      </c>
      <c r="AY63" s="126">
        <f>'08 - Následná péče 5. rok'!J36</f>
        <v>0</v>
      </c>
      <c r="AZ63" s="126">
        <f>'08 - Následná péče 5. rok'!F33</f>
        <v>0</v>
      </c>
      <c r="BA63" s="126">
        <f>'08 - Následná péče 5. rok'!F34</f>
        <v>0</v>
      </c>
      <c r="BB63" s="126">
        <f>'08 - Následná péče 5. rok'!F35</f>
        <v>0</v>
      </c>
      <c r="BC63" s="126">
        <f>'08 - Následná péče 5. rok'!F36</f>
        <v>0</v>
      </c>
      <c r="BD63" s="128">
        <f>'08 - Následná péče 5. rok'!F37</f>
        <v>0</v>
      </c>
      <c r="BE63" s="7"/>
      <c r="BT63" s="124" t="s">
        <v>79</v>
      </c>
      <c r="BV63" s="124" t="s">
        <v>73</v>
      </c>
      <c r="BW63" s="124" t="s">
        <v>105</v>
      </c>
      <c r="BX63" s="124" t="s">
        <v>5</v>
      </c>
      <c r="CL63" s="124" t="s">
        <v>19</v>
      </c>
      <c r="CM63" s="124" t="s">
        <v>81</v>
      </c>
    </row>
    <row r="64" s="2" customFormat="1" ht="30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</sheetData>
  <sheetProtection sheet="1" formatColumns="0" formatRows="0" objects="1" scenarios="1" spinCount="100000" saltValue="1HrirYxIzkER+TpVELa6XYsJmIG5/tN7RGK/IJdblL2lY48uxWoHwywHXgaBydPp3Qj6djDh0R4IlN5gEYCpUw==" hashValue="ONPfsVF1Ugeu1utu4E4K9Z6lYm7ZdIb17wF2smDffcu9121MiyymTLLSh54hggq3t2HzqlckD+5KHX6vJRAGSA==" algorithmName="SHA-512" password="BFDE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0 - VRN - vedlejší rozpo...'!C2" display="/"/>
    <hyperlink ref="A56" location="'01 - Zpevněné plochy'!C2" display="/"/>
    <hyperlink ref="A57" location="'02 - Veřejné osvětlení'!C2" display="/"/>
    <hyperlink ref="A58" location="'03 - Zakládání zeleně'!C2" display="/"/>
    <hyperlink ref="A59" location="'04 - Následná péče 1. rok'!C2" display="/"/>
    <hyperlink ref="A60" location="'05 - Následná péče 2. rok'!C2" display="/"/>
    <hyperlink ref="A61" location="'06 - Následná péče 3. rok'!C2" display="/"/>
    <hyperlink ref="A62" location="'07 - Následná péče 4. rok'!C2" display="/"/>
    <hyperlink ref="A63" location="'08 - Následná péče 5. ro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  <c r="AZ2" s="228" t="s">
        <v>1073</v>
      </c>
      <c r="BA2" s="228" t="s">
        <v>630</v>
      </c>
      <c r="BB2" s="228" t="s">
        <v>19</v>
      </c>
      <c r="BC2" s="228" t="s">
        <v>631</v>
      </c>
      <c r="BD2" s="228" t="s">
        <v>150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Revitalizace veřejného prostoru, lokalita mezi Domem přírody, ul. U červených domků a ul. Lipová alej, Hodonín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1183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ROUND((SUM(BE79:BE116)),  2)</f>
        <v>0</v>
      </c>
      <c r="G33" s="39"/>
      <c r="H33" s="39"/>
      <c r="I33" s="149">
        <v>0.20999999999999999</v>
      </c>
      <c r="J33" s="148">
        <f>ROUND(((SUM(BE79:BE116))*I33),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ROUND((SUM(BF79:BF116)),  2)</f>
        <v>0</v>
      </c>
      <c r="G34" s="39"/>
      <c r="H34" s="39"/>
      <c r="I34" s="149">
        <v>0.12</v>
      </c>
      <c r="J34" s="148">
        <f>ROUND(((SUM(BF79:BF116))*I34),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ROUND((SUM(BG79:BG116)),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ROUND((SUM(BH79:BH116)),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ROUND((SUM(BI79:BI116)),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26.25" customHeight="1">
      <c r="A48" s="39"/>
      <c r="B48" s="40"/>
      <c r="C48" s="41"/>
      <c r="D48" s="41"/>
      <c r="E48" s="161" t="str">
        <f>E7</f>
        <v>Revitalizace veřejného prostoru, lokalita mezi Domem přírody, ul. U červených domků a ul. Lipová alej, Hodonín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08 - Následná péče 5.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Hodonín</v>
      </c>
      <c r="G52" s="41"/>
      <c r="H52" s="41"/>
      <c r="I52" s="33" t="s">
        <v>23</v>
      </c>
      <c r="J52" s="73" t="str">
        <f>IF(J12="","",J12)</f>
        <v>14. 12. 2024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Atelier per partes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hidden="1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/>
    <row r="63" hidden="1"/>
    <row r="64" hidden="1"/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118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6.25" customHeight="1">
      <c r="A69" s="39"/>
      <c r="B69" s="40"/>
      <c r="C69" s="41"/>
      <c r="D69" s="41"/>
      <c r="E69" s="161" t="str">
        <f>E7</f>
        <v>Revitalizace veřejného prostoru, lokalita mezi Domem přírody, ul. U červených domků a ul. Lipová alej, Hodonín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107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08 - Následná péče 5. rok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>Hodonín</v>
      </c>
      <c r="G73" s="41"/>
      <c r="H73" s="41"/>
      <c r="I73" s="33" t="s">
        <v>23</v>
      </c>
      <c r="J73" s="73" t="str">
        <f>IF(J12="","",J12)</f>
        <v>14. 12. 2024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 xml:space="preserve"> </v>
      </c>
      <c r="G75" s="41"/>
      <c r="H75" s="41"/>
      <c r="I75" s="33" t="s">
        <v>31</v>
      </c>
      <c r="J75" s="37" t="str">
        <f>E21</f>
        <v xml:space="preserve"> 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5.65" customHeight="1">
      <c r="A76" s="39"/>
      <c r="B76" s="40"/>
      <c r="C76" s="33" t="s">
        <v>29</v>
      </c>
      <c r="D76" s="41"/>
      <c r="E76" s="41"/>
      <c r="F76" s="28" t="str">
        <f>IF(E18="","",E18)</f>
        <v>Vyplň údaj</v>
      </c>
      <c r="G76" s="41"/>
      <c r="H76" s="41"/>
      <c r="I76" s="33" t="s">
        <v>33</v>
      </c>
      <c r="J76" s="37" t="str">
        <f>E24</f>
        <v>Atelier per partes s.r.o.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119</v>
      </c>
      <c r="D78" s="181" t="s">
        <v>56</v>
      </c>
      <c r="E78" s="181" t="s">
        <v>52</v>
      </c>
      <c r="F78" s="181" t="s">
        <v>53</v>
      </c>
      <c r="G78" s="181" t="s">
        <v>120</v>
      </c>
      <c r="H78" s="181" t="s">
        <v>121</v>
      </c>
      <c r="I78" s="181" t="s">
        <v>122</v>
      </c>
      <c r="J78" s="181" t="s">
        <v>111</v>
      </c>
      <c r="K78" s="182" t="s">
        <v>123</v>
      </c>
      <c r="L78" s="183"/>
      <c r="M78" s="93" t="s">
        <v>19</v>
      </c>
      <c r="N78" s="94" t="s">
        <v>41</v>
      </c>
      <c r="O78" s="94" t="s">
        <v>124</v>
      </c>
      <c r="P78" s="94" t="s">
        <v>125</v>
      </c>
      <c r="Q78" s="94" t="s">
        <v>126</v>
      </c>
      <c r="R78" s="94" t="s">
        <v>127</v>
      </c>
      <c r="S78" s="94" t="s">
        <v>128</v>
      </c>
      <c r="T78" s="95" t="s">
        <v>129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130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SUM(P80:P116)</f>
        <v>0</v>
      </c>
      <c r="Q79" s="97"/>
      <c r="R79" s="186">
        <f>SUM(R80:R116)</f>
        <v>5.0566400000000007</v>
      </c>
      <c r="S79" s="97"/>
      <c r="T79" s="187">
        <f>SUM(T80:T116)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70</v>
      </c>
      <c r="AU79" s="18" t="s">
        <v>112</v>
      </c>
      <c r="BK79" s="188">
        <f>SUM(BK80:BK116)</f>
        <v>0</v>
      </c>
    </row>
    <row r="80" s="2" customFormat="1" ht="21.75" customHeight="1">
      <c r="A80" s="39"/>
      <c r="B80" s="40"/>
      <c r="C80" s="205" t="s">
        <v>168</v>
      </c>
      <c r="D80" s="205" t="s">
        <v>137</v>
      </c>
      <c r="E80" s="206" t="s">
        <v>1075</v>
      </c>
      <c r="F80" s="207" t="s">
        <v>1076</v>
      </c>
      <c r="G80" s="208" t="s">
        <v>204</v>
      </c>
      <c r="H80" s="209">
        <v>939</v>
      </c>
      <c r="I80" s="210"/>
      <c r="J80" s="211">
        <f>ROUND(I80*H80,2)</f>
        <v>0</v>
      </c>
      <c r="K80" s="207" t="s">
        <v>672</v>
      </c>
      <c r="L80" s="45"/>
      <c r="M80" s="212" t="s">
        <v>19</v>
      </c>
      <c r="N80" s="213" t="s">
        <v>42</v>
      </c>
      <c r="O80" s="85"/>
      <c r="P80" s="214">
        <f>O80*H80</f>
        <v>0</v>
      </c>
      <c r="Q80" s="214">
        <v>0</v>
      </c>
      <c r="R80" s="214">
        <f>Q80*H80</f>
        <v>0</v>
      </c>
      <c r="S80" s="214">
        <v>0</v>
      </c>
      <c r="T80" s="215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16" t="s">
        <v>154</v>
      </c>
      <c r="AT80" s="216" t="s">
        <v>137</v>
      </c>
      <c r="AU80" s="216" t="s">
        <v>71</v>
      </c>
      <c r="AY80" s="18" t="s">
        <v>134</v>
      </c>
      <c r="BE80" s="217">
        <f>IF(N80="základní",J80,0)</f>
        <v>0</v>
      </c>
      <c r="BF80" s="217">
        <f>IF(N80="snížená",J80,0)</f>
        <v>0</v>
      </c>
      <c r="BG80" s="217">
        <f>IF(N80="zákl. přenesená",J80,0)</f>
        <v>0</v>
      </c>
      <c r="BH80" s="217">
        <f>IF(N80="sníž. přenesená",J80,0)</f>
        <v>0</v>
      </c>
      <c r="BI80" s="217">
        <f>IF(N80="nulová",J80,0)</f>
        <v>0</v>
      </c>
      <c r="BJ80" s="18" t="s">
        <v>79</v>
      </c>
      <c r="BK80" s="217">
        <f>ROUND(I80*H80,2)</f>
        <v>0</v>
      </c>
      <c r="BL80" s="18" t="s">
        <v>154</v>
      </c>
      <c r="BM80" s="216" t="s">
        <v>1184</v>
      </c>
    </row>
    <row r="81" s="2" customFormat="1">
      <c r="A81" s="39"/>
      <c r="B81" s="40"/>
      <c r="C81" s="41"/>
      <c r="D81" s="285" t="s">
        <v>666</v>
      </c>
      <c r="E81" s="41"/>
      <c r="F81" s="286" t="s">
        <v>1078</v>
      </c>
      <c r="G81" s="41"/>
      <c r="H81" s="41"/>
      <c r="I81" s="220"/>
      <c r="J81" s="41"/>
      <c r="K81" s="41"/>
      <c r="L81" s="45"/>
      <c r="M81" s="221"/>
      <c r="N81" s="222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666</v>
      </c>
      <c r="AU81" s="18" t="s">
        <v>71</v>
      </c>
    </row>
    <row r="82" s="2" customFormat="1">
      <c r="A82" s="39"/>
      <c r="B82" s="40"/>
      <c r="C82" s="41"/>
      <c r="D82" s="218" t="s">
        <v>143</v>
      </c>
      <c r="E82" s="41"/>
      <c r="F82" s="219" t="s">
        <v>1079</v>
      </c>
      <c r="G82" s="41"/>
      <c r="H82" s="41"/>
      <c r="I82" s="220"/>
      <c r="J82" s="41"/>
      <c r="K82" s="41"/>
      <c r="L82" s="45"/>
      <c r="M82" s="221"/>
      <c r="N82" s="222"/>
      <c r="O82" s="85"/>
      <c r="P82" s="85"/>
      <c r="Q82" s="85"/>
      <c r="R82" s="85"/>
      <c r="S82" s="85"/>
      <c r="T82" s="86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143</v>
      </c>
      <c r="AU82" s="18" t="s">
        <v>71</v>
      </c>
    </row>
    <row r="83" s="13" customFormat="1">
      <c r="A83" s="13"/>
      <c r="B83" s="229"/>
      <c r="C83" s="230"/>
      <c r="D83" s="218" t="s">
        <v>206</v>
      </c>
      <c r="E83" s="231" t="s">
        <v>19</v>
      </c>
      <c r="F83" s="232" t="s">
        <v>1128</v>
      </c>
      <c r="G83" s="230"/>
      <c r="H83" s="233">
        <v>939</v>
      </c>
      <c r="I83" s="234"/>
      <c r="J83" s="230"/>
      <c r="K83" s="230"/>
      <c r="L83" s="235"/>
      <c r="M83" s="236"/>
      <c r="N83" s="237"/>
      <c r="O83" s="237"/>
      <c r="P83" s="237"/>
      <c r="Q83" s="237"/>
      <c r="R83" s="237"/>
      <c r="S83" s="237"/>
      <c r="T83" s="238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39" t="s">
        <v>206</v>
      </c>
      <c r="AU83" s="239" t="s">
        <v>71</v>
      </c>
      <c r="AV83" s="13" t="s">
        <v>81</v>
      </c>
      <c r="AW83" s="13" t="s">
        <v>32</v>
      </c>
      <c r="AX83" s="13" t="s">
        <v>79</v>
      </c>
      <c r="AY83" s="239" t="s">
        <v>134</v>
      </c>
    </row>
    <row r="84" s="2" customFormat="1" ht="33" customHeight="1">
      <c r="A84" s="39"/>
      <c r="B84" s="40"/>
      <c r="C84" s="205" t="s">
        <v>79</v>
      </c>
      <c r="D84" s="205" t="s">
        <v>137</v>
      </c>
      <c r="E84" s="206" t="s">
        <v>1081</v>
      </c>
      <c r="F84" s="207" t="s">
        <v>1082</v>
      </c>
      <c r="G84" s="208" t="s">
        <v>1083</v>
      </c>
      <c r="H84" s="209">
        <v>9.3900000000000006</v>
      </c>
      <c r="I84" s="210"/>
      <c r="J84" s="211">
        <f>ROUND(I84*H84,2)</f>
        <v>0</v>
      </c>
      <c r="K84" s="207" t="s">
        <v>672</v>
      </c>
      <c r="L84" s="45"/>
      <c r="M84" s="212" t="s">
        <v>19</v>
      </c>
      <c r="N84" s="213" t="s">
        <v>42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154</v>
      </c>
      <c r="AT84" s="216" t="s">
        <v>137</v>
      </c>
      <c r="AU84" s="216" t="s">
        <v>71</v>
      </c>
      <c r="AY84" s="18" t="s">
        <v>134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79</v>
      </c>
      <c r="BK84" s="217">
        <f>ROUND(I84*H84,2)</f>
        <v>0</v>
      </c>
      <c r="BL84" s="18" t="s">
        <v>154</v>
      </c>
      <c r="BM84" s="216" t="s">
        <v>1185</v>
      </c>
    </row>
    <row r="85" s="2" customFormat="1">
      <c r="A85" s="39"/>
      <c r="B85" s="40"/>
      <c r="C85" s="41"/>
      <c r="D85" s="285" t="s">
        <v>666</v>
      </c>
      <c r="E85" s="41"/>
      <c r="F85" s="286" t="s">
        <v>1085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666</v>
      </c>
      <c r="AU85" s="18" t="s">
        <v>71</v>
      </c>
    </row>
    <row r="86" s="13" customFormat="1">
      <c r="A86" s="13"/>
      <c r="B86" s="229"/>
      <c r="C86" s="230"/>
      <c r="D86" s="218" t="s">
        <v>206</v>
      </c>
      <c r="E86" s="231" t="s">
        <v>19</v>
      </c>
      <c r="F86" s="232" t="s">
        <v>1130</v>
      </c>
      <c r="G86" s="230"/>
      <c r="H86" s="233">
        <v>9.3900000000000006</v>
      </c>
      <c r="I86" s="234"/>
      <c r="J86" s="230"/>
      <c r="K86" s="230"/>
      <c r="L86" s="235"/>
      <c r="M86" s="236"/>
      <c r="N86" s="237"/>
      <c r="O86" s="237"/>
      <c r="P86" s="237"/>
      <c r="Q86" s="237"/>
      <c r="R86" s="237"/>
      <c r="S86" s="237"/>
      <c r="T86" s="23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9" t="s">
        <v>206</v>
      </c>
      <c r="AU86" s="239" t="s">
        <v>71</v>
      </c>
      <c r="AV86" s="13" t="s">
        <v>81</v>
      </c>
      <c r="AW86" s="13" t="s">
        <v>32</v>
      </c>
      <c r="AX86" s="13" t="s">
        <v>79</v>
      </c>
      <c r="AY86" s="239" t="s">
        <v>134</v>
      </c>
    </row>
    <row r="87" s="2" customFormat="1" ht="33" customHeight="1">
      <c r="A87" s="39"/>
      <c r="B87" s="40"/>
      <c r="C87" s="205" t="s">
        <v>81</v>
      </c>
      <c r="D87" s="205" t="s">
        <v>137</v>
      </c>
      <c r="E87" s="206" t="s">
        <v>1186</v>
      </c>
      <c r="F87" s="207" t="s">
        <v>1187</v>
      </c>
      <c r="G87" s="208" t="s">
        <v>679</v>
      </c>
      <c r="H87" s="209">
        <v>64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6.0000000000000002E-05</v>
      </c>
      <c r="R87" s="214">
        <f>Q87*H87</f>
        <v>0.0038400000000000001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154</v>
      </c>
      <c r="AT87" s="216" t="s">
        <v>137</v>
      </c>
      <c r="AU87" s="216" t="s">
        <v>71</v>
      </c>
      <c r="AY87" s="18" t="s">
        <v>134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154</v>
      </c>
      <c r="BM87" s="216" t="s">
        <v>1188</v>
      </c>
    </row>
    <row r="88" s="2" customFormat="1" ht="33" customHeight="1">
      <c r="A88" s="39"/>
      <c r="B88" s="40"/>
      <c r="C88" s="205" t="s">
        <v>150</v>
      </c>
      <c r="D88" s="205" t="s">
        <v>137</v>
      </c>
      <c r="E88" s="206" t="s">
        <v>749</v>
      </c>
      <c r="F88" s="207" t="s">
        <v>750</v>
      </c>
      <c r="G88" s="208" t="s">
        <v>679</v>
      </c>
      <c r="H88" s="209">
        <v>64</v>
      </c>
      <c r="I88" s="210"/>
      <c r="J88" s="211">
        <f>ROUND(I88*H88,2)</f>
        <v>0</v>
      </c>
      <c r="K88" s="207" t="s">
        <v>721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154</v>
      </c>
      <c r="AT88" s="216" t="s">
        <v>137</v>
      </c>
      <c r="AU88" s="216" t="s">
        <v>71</v>
      </c>
      <c r="AY88" s="18" t="s">
        <v>134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154</v>
      </c>
      <c r="BM88" s="216" t="s">
        <v>1189</v>
      </c>
    </row>
    <row r="89" s="2" customFormat="1">
      <c r="A89" s="39"/>
      <c r="B89" s="40"/>
      <c r="C89" s="41"/>
      <c r="D89" s="285" t="s">
        <v>666</v>
      </c>
      <c r="E89" s="41"/>
      <c r="F89" s="286" t="s">
        <v>752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666</v>
      </c>
      <c r="AU89" s="18" t="s">
        <v>71</v>
      </c>
    </row>
    <row r="90" s="2" customFormat="1">
      <c r="A90" s="39"/>
      <c r="B90" s="40"/>
      <c r="C90" s="41"/>
      <c r="D90" s="218" t="s">
        <v>143</v>
      </c>
      <c r="E90" s="41"/>
      <c r="F90" s="219" t="s">
        <v>1101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143</v>
      </c>
      <c r="AU90" s="18" t="s">
        <v>71</v>
      </c>
    </row>
    <row r="91" s="2" customFormat="1" ht="24.15" customHeight="1">
      <c r="A91" s="39"/>
      <c r="B91" s="40"/>
      <c r="C91" s="205" t="s">
        <v>154</v>
      </c>
      <c r="D91" s="205" t="s">
        <v>137</v>
      </c>
      <c r="E91" s="206" t="s">
        <v>753</v>
      </c>
      <c r="F91" s="207" t="s">
        <v>754</v>
      </c>
      <c r="G91" s="208" t="s">
        <v>679</v>
      </c>
      <c r="H91" s="209">
        <v>7</v>
      </c>
      <c r="I91" s="210"/>
      <c r="J91" s="211">
        <f>ROUND(I91*H91,2)</f>
        <v>0</v>
      </c>
      <c r="K91" s="207" t="s">
        <v>721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154</v>
      </c>
      <c r="AT91" s="216" t="s">
        <v>137</v>
      </c>
      <c r="AU91" s="216" t="s">
        <v>71</v>
      </c>
      <c r="AY91" s="18" t="s">
        <v>134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154</v>
      </c>
      <c r="BM91" s="216" t="s">
        <v>1190</v>
      </c>
    </row>
    <row r="92" s="2" customFormat="1">
      <c r="A92" s="39"/>
      <c r="B92" s="40"/>
      <c r="C92" s="41"/>
      <c r="D92" s="285" t="s">
        <v>666</v>
      </c>
      <c r="E92" s="41"/>
      <c r="F92" s="286" t="s">
        <v>756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666</v>
      </c>
      <c r="AU92" s="18" t="s">
        <v>71</v>
      </c>
    </row>
    <row r="93" s="2" customFormat="1">
      <c r="A93" s="39"/>
      <c r="B93" s="40"/>
      <c r="C93" s="41"/>
      <c r="D93" s="218" t="s">
        <v>143</v>
      </c>
      <c r="E93" s="41"/>
      <c r="F93" s="219" t="s">
        <v>1103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143</v>
      </c>
      <c r="AU93" s="18" t="s">
        <v>71</v>
      </c>
    </row>
    <row r="94" s="2" customFormat="1" ht="24.15" customHeight="1">
      <c r="A94" s="39"/>
      <c r="B94" s="40"/>
      <c r="C94" s="205" t="s">
        <v>133</v>
      </c>
      <c r="D94" s="205" t="s">
        <v>137</v>
      </c>
      <c r="E94" s="206" t="s">
        <v>764</v>
      </c>
      <c r="F94" s="207" t="s">
        <v>765</v>
      </c>
      <c r="G94" s="208" t="s">
        <v>204</v>
      </c>
      <c r="H94" s="209">
        <v>6.3140000000000001</v>
      </c>
      <c r="I94" s="210"/>
      <c r="J94" s="211">
        <f>ROUND(I94*H94,2)</f>
        <v>0</v>
      </c>
      <c r="K94" s="207" t="s">
        <v>721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154</v>
      </c>
      <c r="AT94" s="216" t="s">
        <v>137</v>
      </c>
      <c r="AU94" s="216" t="s">
        <v>71</v>
      </c>
      <c r="AY94" s="18" t="s">
        <v>134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154</v>
      </c>
      <c r="BM94" s="216" t="s">
        <v>1191</v>
      </c>
    </row>
    <row r="95" s="2" customFormat="1">
      <c r="A95" s="39"/>
      <c r="B95" s="40"/>
      <c r="C95" s="41"/>
      <c r="D95" s="285" t="s">
        <v>666</v>
      </c>
      <c r="E95" s="41"/>
      <c r="F95" s="286" t="s">
        <v>767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666</v>
      </c>
      <c r="AU95" s="18" t="s">
        <v>71</v>
      </c>
    </row>
    <row r="96" s="2" customFormat="1">
      <c r="A96" s="39"/>
      <c r="B96" s="40"/>
      <c r="C96" s="41"/>
      <c r="D96" s="218" t="s">
        <v>143</v>
      </c>
      <c r="E96" s="41"/>
      <c r="F96" s="219" t="s">
        <v>1105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143</v>
      </c>
      <c r="AU96" s="18" t="s">
        <v>71</v>
      </c>
    </row>
    <row r="97" s="13" customFormat="1">
      <c r="A97" s="13"/>
      <c r="B97" s="229"/>
      <c r="C97" s="230"/>
      <c r="D97" s="218" t="s">
        <v>206</v>
      </c>
      <c r="E97" s="231" t="s">
        <v>19</v>
      </c>
      <c r="F97" s="232" t="s">
        <v>1106</v>
      </c>
      <c r="G97" s="230"/>
      <c r="H97" s="233">
        <v>6.3140000000000001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9" t="s">
        <v>206</v>
      </c>
      <c r="AU97" s="239" t="s">
        <v>71</v>
      </c>
      <c r="AV97" s="13" t="s">
        <v>81</v>
      </c>
      <c r="AW97" s="13" t="s">
        <v>32</v>
      </c>
      <c r="AX97" s="13" t="s">
        <v>79</v>
      </c>
      <c r="AY97" s="239" t="s">
        <v>134</v>
      </c>
    </row>
    <row r="98" s="2" customFormat="1" ht="16.5" customHeight="1">
      <c r="A98" s="39"/>
      <c r="B98" s="40"/>
      <c r="C98" s="254" t="s">
        <v>161</v>
      </c>
      <c r="D98" s="254" t="s">
        <v>280</v>
      </c>
      <c r="E98" s="255" t="s">
        <v>768</v>
      </c>
      <c r="F98" s="256" t="s">
        <v>1107</v>
      </c>
      <c r="G98" s="257" t="s">
        <v>229</v>
      </c>
      <c r="H98" s="258">
        <v>6.3140000000000001</v>
      </c>
      <c r="I98" s="259"/>
      <c r="J98" s="260">
        <f>ROUND(I98*H98,2)</f>
        <v>0</v>
      </c>
      <c r="K98" s="256" t="s">
        <v>721</v>
      </c>
      <c r="L98" s="261"/>
      <c r="M98" s="262" t="s">
        <v>19</v>
      </c>
      <c r="N98" s="263" t="s">
        <v>42</v>
      </c>
      <c r="O98" s="85"/>
      <c r="P98" s="214">
        <f>O98*H98</f>
        <v>0</v>
      </c>
      <c r="Q98" s="214">
        <v>0.80000000000000004</v>
      </c>
      <c r="R98" s="214">
        <f>Q98*H98</f>
        <v>5.0512000000000006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172</v>
      </c>
      <c r="AT98" s="216" t="s">
        <v>280</v>
      </c>
      <c r="AU98" s="216" t="s">
        <v>71</v>
      </c>
      <c r="AY98" s="18" t="s">
        <v>134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154</v>
      </c>
      <c r="BM98" s="216" t="s">
        <v>1192</v>
      </c>
    </row>
    <row r="99" s="2" customFormat="1">
      <c r="A99" s="39"/>
      <c r="B99" s="40"/>
      <c r="C99" s="41"/>
      <c r="D99" s="218" t="s">
        <v>143</v>
      </c>
      <c r="E99" s="41"/>
      <c r="F99" s="219" t="s">
        <v>771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143</v>
      </c>
      <c r="AU99" s="18" t="s">
        <v>71</v>
      </c>
    </row>
    <row r="100" s="13" customFormat="1">
      <c r="A100" s="13"/>
      <c r="B100" s="229"/>
      <c r="C100" s="230"/>
      <c r="D100" s="218" t="s">
        <v>206</v>
      </c>
      <c r="E100" s="231" t="s">
        <v>19</v>
      </c>
      <c r="F100" s="232" t="s">
        <v>1106</v>
      </c>
      <c r="G100" s="230"/>
      <c r="H100" s="233">
        <v>6.3140000000000001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206</v>
      </c>
      <c r="AU100" s="239" t="s">
        <v>71</v>
      </c>
      <c r="AV100" s="13" t="s">
        <v>81</v>
      </c>
      <c r="AW100" s="13" t="s">
        <v>32</v>
      </c>
      <c r="AX100" s="13" t="s">
        <v>79</v>
      </c>
      <c r="AY100" s="239" t="s">
        <v>134</v>
      </c>
    </row>
    <row r="101" s="2" customFormat="1" ht="21.75" customHeight="1">
      <c r="A101" s="39"/>
      <c r="B101" s="40"/>
      <c r="C101" s="205" t="s">
        <v>178</v>
      </c>
      <c r="D101" s="205" t="s">
        <v>137</v>
      </c>
      <c r="E101" s="206" t="s">
        <v>1113</v>
      </c>
      <c r="F101" s="207" t="s">
        <v>1114</v>
      </c>
      <c r="G101" s="208" t="s">
        <v>229</v>
      </c>
      <c r="H101" s="209">
        <v>121.2</v>
      </c>
      <c r="I101" s="210"/>
      <c r="J101" s="211">
        <f>ROUND(I101*H101,2)</f>
        <v>0</v>
      </c>
      <c r="K101" s="207" t="s">
        <v>672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154</v>
      </c>
      <c r="AT101" s="216" t="s">
        <v>137</v>
      </c>
      <c r="AU101" s="216" t="s">
        <v>71</v>
      </c>
      <c r="AY101" s="18" t="s">
        <v>134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154</v>
      </c>
      <c r="BM101" s="216" t="s">
        <v>1193</v>
      </c>
    </row>
    <row r="102" s="2" customFormat="1">
      <c r="A102" s="39"/>
      <c r="B102" s="40"/>
      <c r="C102" s="41"/>
      <c r="D102" s="285" t="s">
        <v>666</v>
      </c>
      <c r="E102" s="41"/>
      <c r="F102" s="286" t="s">
        <v>1116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666</v>
      </c>
      <c r="AU102" s="18" t="s">
        <v>71</v>
      </c>
    </row>
    <row r="103" s="2" customFormat="1">
      <c r="A103" s="39"/>
      <c r="B103" s="40"/>
      <c r="C103" s="41"/>
      <c r="D103" s="218" t="s">
        <v>143</v>
      </c>
      <c r="E103" s="41"/>
      <c r="F103" s="219" t="s">
        <v>1117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143</v>
      </c>
      <c r="AU103" s="18" t="s">
        <v>71</v>
      </c>
    </row>
    <row r="104" s="13" customFormat="1">
      <c r="A104" s="13"/>
      <c r="B104" s="229"/>
      <c r="C104" s="230"/>
      <c r="D104" s="218" t="s">
        <v>206</v>
      </c>
      <c r="E104" s="231" t="s">
        <v>19</v>
      </c>
      <c r="F104" s="232" t="s">
        <v>1140</v>
      </c>
      <c r="G104" s="230"/>
      <c r="H104" s="233">
        <v>121.2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9" t="s">
        <v>206</v>
      </c>
      <c r="AU104" s="239" t="s">
        <v>71</v>
      </c>
      <c r="AV104" s="13" t="s">
        <v>81</v>
      </c>
      <c r="AW104" s="13" t="s">
        <v>32</v>
      </c>
      <c r="AX104" s="13" t="s">
        <v>79</v>
      </c>
      <c r="AY104" s="239" t="s">
        <v>134</v>
      </c>
    </row>
    <row r="105" s="2" customFormat="1" ht="24.15" customHeight="1">
      <c r="A105" s="39"/>
      <c r="B105" s="40"/>
      <c r="C105" s="254" t="s">
        <v>182</v>
      </c>
      <c r="D105" s="254" t="s">
        <v>280</v>
      </c>
      <c r="E105" s="255" t="s">
        <v>781</v>
      </c>
      <c r="F105" s="256" t="s">
        <v>782</v>
      </c>
      <c r="G105" s="257" t="s">
        <v>229</v>
      </c>
      <c r="H105" s="258">
        <v>121.2</v>
      </c>
      <c r="I105" s="259"/>
      <c r="J105" s="260">
        <f>ROUND(I105*H105,2)</f>
        <v>0</v>
      </c>
      <c r="K105" s="256" t="s">
        <v>672</v>
      </c>
      <c r="L105" s="261"/>
      <c r="M105" s="262" t="s">
        <v>19</v>
      </c>
      <c r="N105" s="26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172</v>
      </c>
      <c r="AT105" s="216" t="s">
        <v>280</v>
      </c>
      <c r="AU105" s="216" t="s">
        <v>71</v>
      </c>
      <c r="AY105" s="18" t="s">
        <v>134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154</v>
      </c>
      <c r="BM105" s="216" t="s">
        <v>1194</v>
      </c>
    </row>
    <row r="106" s="2" customFormat="1" ht="21.75" customHeight="1">
      <c r="A106" s="39"/>
      <c r="B106" s="40"/>
      <c r="C106" s="205" t="s">
        <v>462</v>
      </c>
      <c r="D106" s="205" t="s">
        <v>137</v>
      </c>
      <c r="E106" s="206" t="s">
        <v>784</v>
      </c>
      <c r="F106" s="207" t="s">
        <v>785</v>
      </c>
      <c r="G106" s="208" t="s">
        <v>229</v>
      </c>
      <c r="H106" s="209">
        <v>121.2</v>
      </c>
      <c r="I106" s="210"/>
      <c r="J106" s="211">
        <f>ROUND(I106*H106,2)</f>
        <v>0</v>
      </c>
      <c r="K106" s="207" t="s">
        <v>672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154</v>
      </c>
      <c r="AT106" s="216" t="s">
        <v>137</v>
      </c>
      <c r="AU106" s="216" t="s">
        <v>71</v>
      </c>
      <c r="AY106" s="18" t="s">
        <v>134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154</v>
      </c>
      <c r="BM106" s="216" t="s">
        <v>1195</v>
      </c>
    </row>
    <row r="107" s="2" customFormat="1">
      <c r="A107" s="39"/>
      <c r="B107" s="40"/>
      <c r="C107" s="41"/>
      <c r="D107" s="285" t="s">
        <v>666</v>
      </c>
      <c r="E107" s="41"/>
      <c r="F107" s="286" t="s">
        <v>1110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666</v>
      </c>
      <c r="AU107" s="18" t="s">
        <v>71</v>
      </c>
    </row>
    <row r="108" s="2" customFormat="1">
      <c r="A108" s="39"/>
      <c r="B108" s="40"/>
      <c r="C108" s="41"/>
      <c r="D108" s="218" t="s">
        <v>143</v>
      </c>
      <c r="E108" s="41"/>
      <c r="F108" s="219" t="s">
        <v>1111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143</v>
      </c>
      <c r="AU108" s="18" t="s">
        <v>71</v>
      </c>
    </row>
    <row r="109" s="13" customFormat="1">
      <c r="A109" s="13"/>
      <c r="B109" s="229"/>
      <c r="C109" s="230"/>
      <c r="D109" s="218" t="s">
        <v>206</v>
      </c>
      <c r="E109" s="231" t="s">
        <v>19</v>
      </c>
      <c r="F109" s="232" t="s">
        <v>1140</v>
      </c>
      <c r="G109" s="230"/>
      <c r="H109" s="233">
        <v>121.2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9" t="s">
        <v>206</v>
      </c>
      <c r="AU109" s="239" t="s">
        <v>71</v>
      </c>
      <c r="AV109" s="13" t="s">
        <v>81</v>
      </c>
      <c r="AW109" s="13" t="s">
        <v>32</v>
      </c>
      <c r="AX109" s="13" t="s">
        <v>79</v>
      </c>
      <c r="AY109" s="239" t="s">
        <v>134</v>
      </c>
    </row>
    <row r="110" s="2" customFormat="1" ht="24.15" customHeight="1">
      <c r="A110" s="39"/>
      <c r="B110" s="40"/>
      <c r="C110" s="205" t="s">
        <v>8</v>
      </c>
      <c r="D110" s="205" t="s">
        <v>137</v>
      </c>
      <c r="E110" s="206" t="s">
        <v>662</v>
      </c>
      <c r="F110" s="207" t="s">
        <v>663</v>
      </c>
      <c r="G110" s="208" t="s">
        <v>307</v>
      </c>
      <c r="H110" s="209">
        <v>5.0570000000000004</v>
      </c>
      <c r="I110" s="210"/>
      <c r="J110" s="211">
        <f>ROUND(I110*H110,2)</f>
        <v>0</v>
      </c>
      <c r="K110" s="207" t="s">
        <v>672</v>
      </c>
      <c r="L110" s="45"/>
      <c r="M110" s="212" t="s">
        <v>19</v>
      </c>
      <c r="N110" s="213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154</v>
      </c>
      <c r="AT110" s="216" t="s">
        <v>137</v>
      </c>
      <c r="AU110" s="216" t="s">
        <v>71</v>
      </c>
      <c r="AY110" s="18" t="s">
        <v>134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154</v>
      </c>
      <c r="BM110" s="216" t="s">
        <v>1196</v>
      </c>
    </row>
    <row r="111" s="2" customFormat="1">
      <c r="A111" s="39"/>
      <c r="B111" s="40"/>
      <c r="C111" s="41"/>
      <c r="D111" s="285" t="s">
        <v>666</v>
      </c>
      <c r="E111" s="41"/>
      <c r="F111" s="286" t="s">
        <v>1124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666</v>
      </c>
      <c r="AU111" s="18" t="s">
        <v>71</v>
      </c>
    </row>
    <row r="112" s="2" customFormat="1" ht="16.5" customHeight="1">
      <c r="A112" s="39"/>
      <c r="B112" s="40"/>
      <c r="C112" s="254" t="s">
        <v>246</v>
      </c>
      <c r="D112" s="254" t="s">
        <v>280</v>
      </c>
      <c r="E112" s="255" t="s">
        <v>778</v>
      </c>
      <c r="F112" s="256" t="s">
        <v>779</v>
      </c>
      <c r="G112" s="257" t="s">
        <v>679</v>
      </c>
      <c r="H112" s="258">
        <v>16</v>
      </c>
      <c r="I112" s="259"/>
      <c r="J112" s="260">
        <f>ROUND(I112*H112,2)</f>
        <v>0</v>
      </c>
      <c r="K112" s="256" t="s">
        <v>19</v>
      </c>
      <c r="L112" s="261"/>
      <c r="M112" s="262" t="s">
        <v>19</v>
      </c>
      <c r="N112" s="263" t="s">
        <v>42</v>
      </c>
      <c r="O112" s="85"/>
      <c r="P112" s="214">
        <f>O112*H112</f>
        <v>0</v>
      </c>
      <c r="Q112" s="214">
        <v>0.00010000000000000001</v>
      </c>
      <c r="R112" s="214">
        <f>Q112*H112</f>
        <v>0.0016000000000000001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172</v>
      </c>
      <c r="AT112" s="216" t="s">
        <v>280</v>
      </c>
      <c r="AU112" s="216" t="s">
        <v>71</v>
      </c>
      <c r="AY112" s="18" t="s">
        <v>134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154</v>
      </c>
      <c r="BM112" s="216" t="s">
        <v>1197</v>
      </c>
    </row>
    <row r="113" s="2" customFormat="1">
      <c r="A113" s="39"/>
      <c r="B113" s="40"/>
      <c r="C113" s="41"/>
      <c r="D113" s="218" t="s">
        <v>143</v>
      </c>
      <c r="E113" s="41"/>
      <c r="F113" s="219" t="s">
        <v>1120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143</v>
      </c>
      <c r="AU113" s="18" t="s">
        <v>71</v>
      </c>
    </row>
    <row r="114" s="13" customFormat="1">
      <c r="A114" s="13"/>
      <c r="B114" s="229"/>
      <c r="C114" s="230"/>
      <c r="D114" s="218" t="s">
        <v>206</v>
      </c>
      <c r="E114" s="231" t="s">
        <v>19</v>
      </c>
      <c r="F114" s="232" t="s">
        <v>1121</v>
      </c>
      <c r="G114" s="230"/>
      <c r="H114" s="233">
        <v>16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9" t="s">
        <v>206</v>
      </c>
      <c r="AU114" s="239" t="s">
        <v>71</v>
      </c>
      <c r="AV114" s="13" t="s">
        <v>81</v>
      </c>
      <c r="AW114" s="13" t="s">
        <v>32</v>
      </c>
      <c r="AX114" s="13" t="s">
        <v>79</v>
      </c>
      <c r="AY114" s="239" t="s">
        <v>134</v>
      </c>
    </row>
    <row r="115" s="2" customFormat="1">
      <c r="A115" s="39"/>
      <c r="B115" s="40"/>
      <c r="C115" s="41"/>
      <c r="D115" s="218" t="s">
        <v>234</v>
      </c>
      <c r="E115" s="41"/>
      <c r="F115" s="251" t="s">
        <v>1122</v>
      </c>
      <c r="G115" s="41"/>
      <c r="H115" s="41"/>
      <c r="I115" s="41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U115" s="18" t="s">
        <v>71</v>
      </c>
    </row>
    <row r="116" s="2" customFormat="1">
      <c r="A116" s="39"/>
      <c r="B116" s="40"/>
      <c r="C116" s="41"/>
      <c r="D116" s="218" t="s">
        <v>234</v>
      </c>
      <c r="E116" s="41"/>
      <c r="F116" s="252" t="s">
        <v>631</v>
      </c>
      <c r="G116" s="41"/>
      <c r="H116" s="253">
        <v>64</v>
      </c>
      <c r="I116" s="41"/>
      <c r="J116" s="41"/>
      <c r="K116" s="41"/>
      <c r="L116" s="45"/>
      <c r="M116" s="290"/>
      <c r="N116" s="291"/>
      <c r="O116" s="225"/>
      <c r="P116" s="225"/>
      <c r="Q116" s="225"/>
      <c r="R116" s="225"/>
      <c r="S116" s="225"/>
      <c r="T116" s="292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U116" s="18" t="s">
        <v>71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/NjO63gy7X9wtV1uN6TpC+Cev2Ps3f6Qt0rbX/zMYW4lbq3w0IQg7zehBAjXclUKytpq65Cy2ds0Gw4hft30VA==" hashValue="H4oMGRGnfhJHB/C+CSuArQbRSwRJBWs9BzNkx4UjuHhf+pvgBC4614Pj+671989RtbTZmO3oCXUW3DgejoSijQ==" algorithmName="SHA-512" password="BFDE"/>
  <autoFilter ref="C78:K116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4_01/185804213"/>
    <hyperlink ref="F85" r:id="rId2" display="https://podminky.urs.cz/item/CS_URS_2024_01/111111212"/>
    <hyperlink ref="F89" r:id="rId3" display="https://podminky.urs.cz/item/CS_URS_2023_01/184215412"/>
    <hyperlink ref="F92" r:id="rId4" display="https://podminky.urs.cz/item/CS_URS_2023_01/184806112"/>
    <hyperlink ref="F95" r:id="rId5" display="https://podminky.urs.cz/item/CS_URS_2023_01/184911421"/>
    <hyperlink ref="F102" r:id="rId6" display="https://podminky.urs.cz/item/CS_URS_2024_01/185804312"/>
    <hyperlink ref="F107" r:id="rId7" display="https://podminky.urs.cz/item/CS_URS_2024_01/185851121"/>
    <hyperlink ref="F111" r:id="rId8" display="https://podminky.urs.cz/item/CS_URS_2024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9"/>
      <c r="C3" s="130"/>
      <c r="D3" s="130"/>
      <c r="E3" s="130"/>
      <c r="F3" s="130"/>
      <c r="G3" s="130"/>
      <c r="H3" s="21"/>
    </row>
    <row r="4" s="1" customFormat="1" ht="24.96" customHeight="1">
      <c r="B4" s="21"/>
      <c r="C4" s="131" t="s">
        <v>1198</v>
      </c>
      <c r="H4" s="21"/>
    </row>
    <row r="5" s="1" customFormat="1" ht="12" customHeight="1">
      <c r="B5" s="21"/>
      <c r="C5" s="293" t="s">
        <v>13</v>
      </c>
      <c r="D5" s="141" t="s">
        <v>14</v>
      </c>
      <c r="E5" s="1"/>
      <c r="F5" s="1"/>
      <c r="H5" s="21"/>
    </row>
    <row r="6" s="1" customFormat="1" ht="36.96" customHeight="1">
      <c r="B6" s="21"/>
      <c r="C6" s="294" t="s">
        <v>16</v>
      </c>
      <c r="D6" s="295" t="s">
        <v>17</v>
      </c>
      <c r="E6" s="1"/>
      <c r="F6" s="1"/>
      <c r="H6" s="21"/>
    </row>
    <row r="7" s="1" customFormat="1" ht="24.75" customHeight="1">
      <c r="B7" s="21"/>
      <c r="C7" s="133" t="s">
        <v>23</v>
      </c>
      <c r="D7" s="138" t="str">
        <f>'Rekapitulace stavby'!AN8</f>
        <v>14. 12. 2024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8"/>
      <c r="B9" s="296"/>
      <c r="C9" s="297" t="s">
        <v>52</v>
      </c>
      <c r="D9" s="298" t="s">
        <v>53</v>
      </c>
      <c r="E9" s="298" t="s">
        <v>120</v>
      </c>
      <c r="F9" s="299" t="s">
        <v>1199</v>
      </c>
      <c r="G9" s="178"/>
      <c r="H9" s="296"/>
    </row>
    <row r="10" s="2" customFormat="1" ht="26.4" customHeight="1">
      <c r="A10" s="39"/>
      <c r="B10" s="45"/>
      <c r="C10" s="300" t="s">
        <v>82</v>
      </c>
      <c r="D10" s="300" t="s">
        <v>83</v>
      </c>
      <c r="E10" s="39"/>
      <c r="F10" s="39"/>
      <c r="G10" s="39"/>
      <c r="H10" s="45"/>
    </row>
    <row r="11" s="2" customFormat="1" ht="16.8" customHeight="1">
      <c r="A11" s="39"/>
      <c r="B11" s="45"/>
      <c r="C11" s="301" t="s">
        <v>186</v>
      </c>
      <c r="D11" s="302" t="s">
        <v>187</v>
      </c>
      <c r="E11" s="303" t="s">
        <v>19</v>
      </c>
      <c r="F11" s="304">
        <v>98.340000000000003</v>
      </c>
      <c r="G11" s="39"/>
      <c r="H11" s="45"/>
    </row>
    <row r="12" s="2" customFormat="1" ht="16.8" customHeight="1">
      <c r="A12" s="39"/>
      <c r="B12" s="45"/>
      <c r="C12" s="305" t="s">
        <v>19</v>
      </c>
      <c r="D12" s="305" t="s">
        <v>231</v>
      </c>
      <c r="E12" s="18" t="s">
        <v>19</v>
      </c>
      <c r="F12" s="306">
        <v>38.340000000000003</v>
      </c>
      <c r="G12" s="39"/>
      <c r="H12" s="45"/>
    </row>
    <row r="13" s="2" customFormat="1" ht="16.8" customHeight="1">
      <c r="A13" s="39"/>
      <c r="B13" s="45"/>
      <c r="C13" s="305" t="s">
        <v>19</v>
      </c>
      <c r="D13" s="305" t="s">
        <v>232</v>
      </c>
      <c r="E13" s="18" t="s">
        <v>19</v>
      </c>
      <c r="F13" s="306">
        <v>60</v>
      </c>
      <c r="G13" s="39"/>
      <c r="H13" s="45"/>
    </row>
    <row r="14" s="2" customFormat="1" ht="16.8" customHeight="1">
      <c r="A14" s="39"/>
      <c r="B14" s="45"/>
      <c r="C14" s="305" t="s">
        <v>186</v>
      </c>
      <c r="D14" s="305" t="s">
        <v>233</v>
      </c>
      <c r="E14" s="18" t="s">
        <v>19</v>
      </c>
      <c r="F14" s="306">
        <v>98.340000000000003</v>
      </c>
      <c r="G14" s="39"/>
      <c r="H14" s="45"/>
    </row>
    <row r="15" s="2" customFormat="1" ht="16.8" customHeight="1">
      <c r="A15" s="39"/>
      <c r="B15" s="45"/>
      <c r="C15" s="307" t="s">
        <v>1200</v>
      </c>
      <c r="D15" s="39"/>
      <c r="E15" s="39"/>
      <c r="F15" s="39"/>
      <c r="G15" s="39"/>
      <c r="H15" s="45"/>
    </row>
    <row r="16" s="2" customFormat="1">
      <c r="A16" s="39"/>
      <c r="B16" s="45"/>
      <c r="C16" s="305" t="s">
        <v>227</v>
      </c>
      <c r="D16" s="305" t="s">
        <v>1201</v>
      </c>
      <c r="E16" s="18" t="s">
        <v>229</v>
      </c>
      <c r="F16" s="306">
        <v>98.340000000000003</v>
      </c>
      <c r="G16" s="39"/>
      <c r="H16" s="45"/>
    </row>
    <row r="17" s="2" customFormat="1">
      <c r="A17" s="39"/>
      <c r="B17" s="45"/>
      <c r="C17" s="305" t="s">
        <v>236</v>
      </c>
      <c r="D17" s="305" t="s">
        <v>1202</v>
      </c>
      <c r="E17" s="18" t="s">
        <v>229</v>
      </c>
      <c r="F17" s="306">
        <v>63.396000000000001</v>
      </c>
      <c r="G17" s="39"/>
      <c r="H17" s="45"/>
    </row>
    <row r="18" s="2" customFormat="1">
      <c r="A18" s="39"/>
      <c r="B18" s="45"/>
      <c r="C18" s="305" t="s">
        <v>404</v>
      </c>
      <c r="D18" s="305" t="s">
        <v>1203</v>
      </c>
      <c r="E18" s="18" t="s">
        <v>307</v>
      </c>
      <c r="F18" s="306">
        <v>307.26799999999997</v>
      </c>
      <c r="G18" s="39"/>
      <c r="H18" s="45"/>
    </row>
    <row r="19" s="2" customFormat="1" ht="16.8" customHeight="1">
      <c r="A19" s="39"/>
      <c r="B19" s="45"/>
      <c r="C19" s="301" t="s">
        <v>189</v>
      </c>
      <c r="D19" s="302" t="s">
        <v>190</v>
      </c>
      <c r="E19" s="303" t="s">
        <v>19</v>
      </c>
      <c r="F19" s="304">
        <v>34.944000000000003</v>
      </c>
      <c r="G19" s="39"/>
      <c r="H19" s="45"/>
    </row>
    <row r="20" s="2" customFormat="1">
      <c r="A20" s="39"/>
      <c r="B20" s="45"/>
      <c r="C20" s="305" t="s">
        <v>19</v>
      </c>
      <c r="D20" s="305" t="s">
        <v>241</v>
      </c>
      <c r="E20" s="18" t="s">
        <v>19</v>
      </c>
      <c r="F20" s="306">
        <v>32.228000000000002</v>
      </c>
      <c r="G20" s="39"/>
      <c r="H20" s="45"/>
    </row>
    <row r="21" s="2" customFormat="1" ht="16.8" customHeight="1">
      <c r="A21" s="39"/>
      <c r="B21" s="45"/>
      <c r="C21" s="305" t="s">
        <v>19</v>
      </c>
      <c r="D21" s="305" t="s">
        <v>242</v>
      </c>
      <c r="E21" s="18" t="s">
        <v>19</v>
      </c>
      <c r="F21" s="306">
        <v>2.7160000000000002</v>
      </c>
      <c r="G21" s="39"/>
      <c r="H21" s="45"/>
    </row>
    <row r="22" s="2" customFormat="1" ht="16.8" customHeight="1">
      <c r="A22" s="39"/>
      <c r="B22" s="45"/>
      <c r="C22" s="305" t="s">
        <v>189</v>
      </c>
      <c r="D22" s="305" t="s">
        <v>233</v>
      </c>
      <c r="E22" s="18" t="s">
        <v>19</v>
      </c>
      <c r="F22" s="306">
        <v>34.944000000000003</v>
      </c>
      <c r="G22" s="39"/>
      <c r="H22" s="45"/>
    </row>
    <row r="23" s="2" customFormat="1" ht="16.8" customHeight="1">
      <c r="A23" s="39"/>
      <c r="B23" s="45"/>
      <c r="C23" s="307" t="s">
        <v>1200</v>
      </c>
      <c r="D23" s="39"/>
      <c r="E23" s="39"/>
      <c r="F23" s="39"/>
      <c r="G23" s="39"/>
      <c r="H23" s="45"/>
    </row>
    <row r="24" s="2" customFormat="1" ht="16.8" customHeight="1">
      <c r="A24" s="39"/>
      <c r="B24" s="45"/>
      <c r="C24" s="305" t="s">
        <v>243</v>
      </c>
      <c r="D24" s="305" t="s">
        <v>1204</v>
      </c>
      <c r="E24" s="18" t="s">
        <v>229</v>
      </c>
      <c r="F24" s="306">
        <v>34.944000000000003</v>
      </c>
      <c r="G24" s="39"/>
      <c r="H24" s="45"/>
    </row>
    <row r="25" s="2" customFormat="1">
      <c r="A25" s="39"/>
      <c r="B25" s="45"/>
      <c r="C25" s="305" t="s">
        <v>236</v>
      </c>
      <c r="D25" s="305" t="s">
        <v>1202</v>
      </c>
      <c r="E25" s="18" t="s">
        <v>229</v>
      </c>
      <c r="F25" s="306">
        <v>63.396000000000001</v>
      </c>
      <c r="G25" s="39"/>
      <c r="H25" s="45"/>
    </row>
    <row r="26" s="2" customFormat="1">
      <c r="A26" s="39"/>
      <c r="B26" s="45"/>
      <c r="C26" s="305" t="s">
        <v>404</v>
      </c>
      <c r="D26" s="305" t="s">
        <v>1203</v>
      </c>
      <c r="E26" s="18" t="s">
        <v>307</v>
      </c>
      <c r="F26" s="306">
        <v>307.26799999999997</v>
      </c>
      <c r="G26" s="39"/>
      <c r="H26" s="45"/>
    </row>
    <row r="27" s="2" customFormat="1" ht="26.4" customHeight="1">
      <c r="A27" s="39"/>
      <c r="B27" s="45"/>
      <c r="C27" s="300" t="s">
        <v>88</v>
      </c>
      <c r="D27" s="300" t="s">
        <v>89</v>
      </c>
      <c r="E27" s="39"/>
      <c r="F27" s="39"/>
      <c r="G27" s="39"/>
      <c r="H27" s="45"/>
    </row>
    <row r="28" s="2" customFormat="1" ht="16.8" customHeight="1">
      <c r="A28" s="39"/>
      <c r="B28" s="45"/>
      <c r="C28" s="301" t="s">
        <v>652</v>
      </c>
      <c r="D28" s="302" t="s">
        <v>652</v>
      </c>
      <c r="E28" s="303" t="s">
        <v>19</v>
      </c>
      <c r="F28" s="304">
        <v>2730</v>
      </c>
      <c r="G28" s="39"/>
      <c r="H28" s="45"/>
    </row>
    <row r="29" s="2" customFormat="1" ht="16.8" customHeight="1">
      <c r="A29" s="39"/>
      <c r="B29" s="45"/>
      <c r="C29" s="305" t="s">
        <v>19</v>
      </c>
      <c r="D29" s="305" t="s">
        <v>653</v>
      </c>
      <c r="E29" s="18" t="s">
        <v>19</v>
      </c>
      <c r="F29" s="306">
        <v>2730</v>
      </c>
      <c r="G29" s="39"/>
      <c r="H29" s="45"/>
    </row>
    <row r="30" s="2" customFormat="1" ht="16.8" customHeight="1">
      <c r="A30" s="39"/>
      <c r="B30" s="45"/>
      <c r="C30" s="307" t="s">
        <v>1200</v>
      </c>
      <c r="D30" s="39"/>
      <c r="E30" s="39"/>
      <c r="F30" s="39"/>
      <c r="G30" s="39"/>
      <c r="H30" s="45"/>
    </row>
    <row r="31" s="2" customFormat="1" ht="16.8" customHeight="1">
      <c r="A31" s="39"/>
      <c r="B31" s="45"/>
      <c r="C31" s="305" t="s">
        <v>1037</v>
      </c>
      <c r="D31" s="305" t="s">
        <v>1205</v>
      </c>
      <c r="E31" s="18" t="s">
        <v>679</v>
      </c>
      <c r="F31" s="306">
        <v>2730</v>
      </c>
      <c r="G31" s="39"/>
      <c r="H31" s="45"/>
    </row>
    <row r="32" s="2" customFormat="1" ht="16.8" customHeight="1">
      <c r="A32" s="39"/>
      <c r="B32" s="45"/>
      <c r="C32" s="305" t="s">
        <v>1032</v>
      </c>
      <c r="D32" s="305" t="s">
        <v>19</v>
      </c>
      <c r="E32" s="18" t="s">
        <v>314</v>
      </c>
      <c r="F32" s="306">
        <v>2730</v>
      </c>
      <c r="G32" s="39"/>
      <c r="H32" s="45"/>
    </row>
    <row r="33" s="2" customFormat="1" ht="16.8" customHeight="1">
      <c r="A33" s="39"/>
      <c r="B33" s="45"/>
      <c r="C33" s="305" t="s">
        <v>138</v>
      </c>
      <c r="D33" s="305" t="s">
        <v>1043</v>
      </c>
      <c r="E33" s="18" t="s">
        <v>679</v>
      </c>
      <c r="F33" s="306">
        <v>2730</v>
      </c>
      <c r="G33" s="39"/>
      <c r="H33" s="45"/>
    </row>
    <row r="34" s="2" customFormat="1" ht="16.8" customHeight="1">
      <c r="A34" s="39"/>
      <c r="B34" s="45"/>
      <c r="C34" s="301" t="s">
        <v>1206</v>
      </c>
      <c r="D34" s="302" t="s">
        <v>1207</v>
      </c>
      <c r="E34" s="303" t="s">
        <v>1208</v>
      </c>
      <c r="F34" s="304">
        <v>2194</v>
      </c>
      <c r="G34" s="39"/>
      <c r="H34" s="45"/>
    </row>
    <row r="35" s="2" customFormat="1" ht="16.8" customHeight="1">
      <c r="A35" s="39"/>
      <c r="B35" s="45"/>
      <c r="C35" s="305" t="s">
        <v>19</v>
      </c>
      <c r="D35" s="305" t="s">
        <v>1209</v>
      </c>
      <c r="E35" s="18" t="s">
        <v>19</v>
      </c>
      <c r="F35" s="306">
        <v>2194</v>
      </c>
      <c r="G35" s="39"/>
      <c r="H35" s="45"/>
    </row>
    <row r="36" s="2" customFormat="1" ht="16.8" customHeight="1">
      <c r="A36" s="39"/>
      <c r="B36" s="45"/>
      <c r="C36" s="301" t="s">
        <v>630</v>
      </c>
      <c r="D36" s="302" t="s">
        <v>630</v>
      </c>
      <c r="E36" s="303" t="s">
        <v>19</v>
      </c>
      <c r="F36" s="304">
        <v>64</v>
      </c>
      <c r="G36" s="39"/>
      <c r="H36" s="45"/>
    </row>
    <row r="37" s="2" customFormat="1" ht="16.8" customHeight="1">
      <c r="A37" s="39"/>
      <c r="B37" s="45"/>
      <c r="C37" s="305" t="s">
        <v>19</v>
      </c>
      <c r="D37" s="305" t="s">
        <v>631</v>
      </c>
      <c r="E37" s="18" t="s">
        <v>19</v>
      </c>
      <c r="F37" s="306">
        <v>64</v>
      </c>
      <c r="G37" s="39"/>
      <c r="H37" s="45"/>
    </row>
    <row r="38" s="2" customFormat="1" ht="16.8" customHeight="1">
      <c r="A38" s="39"/>
      <c r="B38" s="45"/>
      <c r="C38" s="307" t="s">
        <v>1200</v>
      </c>
      <c r="D38" s="39"/>
      <c r="E38" s="39"/>
      <c r="F38" s="39"/>
      <c r="G38" s="39"/>
      <c r="H38" s="45"/>
    </row>
    <row r="39" s="2" customFormat="1" ht="16.8" customHeight="1">
      <c r="A39" s="39"/>
      <c r="B39" s="45"/>
      <c r="C39" s="305" t="s">
        <v>699</v>
      </c>
      <c r="D39" s="305" t="s">
        <v>1210</v>
      </c>
      <c r="E39" s="18" t="s">
        <v>679</v>
      </c>
      <c r="F39" s="306">
        <v>64</v>
      </c>
      <c r="G39" s="39"/>
      <c r="H39" s="45"/>
    </row>
    <row r="40" s="2" customFormat="1">
      <c r="A40" s="39"/>
      <c r="B40" s="45"/>
      <c r="C40" s="305" t="s">
        <v>704</v>
      </c>
      <c r="D40" s="305" t="s">
        <v>1211</v>
      </c>
      <c r="E40" s="18" t="s">
        <v>679</v>
      </c>
      <c r="F40" s="306">
        <v>64</v>
      </c>
      <c r="G40" s="39"/>
      <c r="H40" s="45"/>
    </row>
    <row r="41" s="2" customFormat="1" ht="16.8" customHeight="1">
      <c r="A41" s="39"/>
      <c r="B41" s="45"/>
      <c r="C41" s="305" t="s">
        <v>728</v>
      </c>
      <c r="D41" s="305" t="s">
        <v>1212</v>
      </c>
      <c r="E41" s="18" t="s">
        <v>679</v>
      </c>
      <c r="F41" s="306">
        <v>64</v>
      </c>
      <c r="G41" s="39"/>
      <c r="H41" s="45"/>
    </row>
    <row r="42" s="2" customFormat="1" ht="16.8" customHeight="1">
      <c r="A42" s="39"/>
      <c r="B42" s="45"/>
      <c r="C42" s="305" t="s">
        <v>735</v>
      </c>
      <c r="D42" s="305" t="s">
        <v>1213</v>
      </c>
      <c r="E42" s="18" t="s">
        <v>679</v>
      </c>
      <c r="F42" s="306">
        <v>64</v>
      </c>
      <c r="G42" s="39"/>
      <c r="H42" s="45"/>
    </row>
    <row r="43" s="2" customFormat="1" ht="16.8" customHeight="1">
      <c r="A43" s="39"/>
      <c r="B43" s="45"/>
      <c r="C43" s="305" t="s">
        <v>749</v>
      </c>
      <c r="D43" s="305" t="s">
        <v>1214</v>
      </c>
      <c r="E43" s="18" t="s">
        <v>679</v>
      </c>
      <c r="F43" s="306">
        <v>64</v>
      </c>
      <c r="G43" s="39"/>
      <c r="H43" s="45"/>
    </row>
    <row r="44" s="2" customFormat="1" ht="16.8" customHeight="1">
      <c r="A44" s="39"/>
      <c r="B44" s="45"/>
      <c r="C44" s="305" t="s">
        <v>753</v>
      </c>
      <c r="D44" s="305" t="s">
        <v>1215</v>
      </c>
      <c r="E44" s="18" t="s">
        <v>679</v>
      </c>
      <c r="F44" s="306">
        <v>64</v>
      </c>
      <c r="G44" s="39"/>
      <c r="H44" s="45"/>
    </row>
    <row r="45" s="2" customFormat="1" ht="16.8" customHeight="1">
      <c r="A45" s="39"/>
      <c r="B45" s="45"/>
      <c r="C45" s="305" t="s">
        <v>757</v>
      </c>
      <c r="D45" s="305" t="s">
        <v>1216</v>
      </c>
      <c r="E45" s="18" t="s">
        <v>679</v>
      </c>
      <c r="F45" s="306">
        <v>64</v>
      </c>
      <c r="G45" s="39"/>
      <c r="H45" s="45"/>
    </row>
    <row r="46" s="2" customFormat="1" ht="16.8" customHeight="1">
      <c r="A46" s="39"/>
      <c r="B46" s="45"/>
      <c r="C46" s="305" t="s">
        <v>719</v>
      </c>
      <c r="D46" s="305" t="s">
        <v>1217</v>
      </c>
      <c r="E46" s="18" t="s">
        <v>679</v>
      </c>
      <c r="F46" s="306">
        <v>64</v>
      </c>
      <c r="G46" s="39"/>
      <c r="H46" s="45"/>
    </row>
    <row r="47" s="2" customFormat="1" ht="16.8" customHeight="1">
      <c r="A47" s="39"/>
      <c r="B47" s="45"/>
      <c r="C47" s="305" t="s">
        <v>711</v>
      </c>
      <c r="D47" s="305" t="s">
        <v>712</v>
      </c>
      <c r="E47" s="18" t="s">
        <v>679</v>
      </c>
      <c r="F47" s="306">
        <v>64</v>
      </c>
      <c r="G47" s="39"/>
      <c r="H47" s="45"/>
    </row>
    <row r="48" s="2" customFormat="1" ht="16.8" customHeight="1">
      <c r="A48" s="39"/>
      <c r="B48" s="45"/>
      <c r="C48" s="305" t="s">
        <v>764</v>
      </c>
      <c r="D48" s="305" t="s">
        <v>1218</v>
      </c>
      <c r="E48" s="18" t="s">
        <v>204</v>
      </c>
      <c r="F48" s="306">
        <v>64</v>
      </c>
      <c r="G48" s="39"/>
      <c r="H48" s="45"/>
    </row>
    <row r="49" s="2" customFormat="1" ht="16.8" customHeight="1">
      <c r="A49" s="39"/>
      <c r="B49" s="45"/>
      <c r="C49" s="305" t="s">
        <v>773</v>
      </c>
      <c r="D49" s="305" t="s">
        <v>1219</v>
      </c>
      <c r="E49" s="18" t="s">
        <v>229</v>
      </c>
      <c r="F49" s="306">
        <v>5.1200000000000001</v>
      </c>
      <c r="G49" s="39"/>
      <c r="H49" s="45"/>
    </row>
    <row r="50" s="2" customFormat="1" ht="16.8" customHeight="1">
      <c r="A50" s="39"/>
      <c r="B50" s="45"/>
      <c r="C50" s="305" t="s">
        <v>784</v>
      </c>
      <c r="D50" s="305" t="s">
        <v>1220</v>
      </c>
      <c r="E50" s="18" t="s">
        <v>229</v>
      </c>
      <c r="F50" s="306">
        <v>5.1200000000000001</v>
      </c>
      <c r="G50" s="39"/>
      <c r="H50" s="45"/>
    </row>
    <row r="51" s="2" customFormat="1" ht="16.8" customHeight="1">
      <c r="A51" s="39"/>
      <c r="B51" s="45"/>
      <c r="C51" s="305" t="s">
        <v>781</v>
      </c>
      <c r="D51" s="305" t="s">
        <v>782</v>
      </c>
      <c r="E51" s="18" t="s">
        <v>229</v>
      </c>
      <c r="F51" s="306">
        <v>5.1200000000000001</v>
      </c>
      <c r="G51" s="39"/>
      <c r="H51" s="45"/>
    </row>
    <row r="52" s="2" customFormat="1" ht="16.8" customHeight="1">
      <c r="A52" s="39"/>
      <c r="B52" s="45"/>
      <c r="C52" s="305" t="s">
        <v>708</v>
      </c>
      <c r="D52" s="305" t="s">
        <v>709</v>
      </c>
      <c r="E52" s="18" t="s">
        <v>229</v>
      </c>
      <c r="F52" s="306">
        <v>12.800000000000001</v>
      </c>
      <c r="G52" s="39"/>
      <c r="H52" s="45"/>
    </row>
    <row r="53" s="2" customFormat="1" ht="16.8" customHeight="1">
      <c r="A53" s="39"/>
      <c r="B53" s="45"/>
      <c r="C53" s="305" t="s">
        <v>768</v>
      </c>
      <c r="D53" s="305" t="s">
        <v>769</v>
      </c>
      <c r="E53" s="18" t="s">
        <v>229</v>
      </c>
      <c r="F53" s="306">
        <v>4.4800000000000004</v>
      </c>
      <c r="G53" s="39"/>
      <c r="H53" s="45"/>
    </row>
    <row r="54" s="2" customFormat="1" ht="16.8" customHeight="1">
      <c r="A54" s="39"/>
      <c r="B54" s="45"/>
      <c r="C54" s="305" t="s">
        <v>760</v>
      </c>
      <c r="D54" s="305" t="s">
        <v>761</v>
      </c>
      <c r="E54" s="18" t="s">
        <v>438</v>
      </c>
      <c r="F54" s="306">
        <v>13.76</v>
      </c>
      <c r="G54" s="39"/>
      <c r="H54" s="45"/>
    </row>
    <row r="55" s="2" customFormat="1" ht="16.8" customHeight="1">
      <c r="A55" s="39"/>
      <c r="B55" s="45"/>
      <c r="C55" s="305" t="s">
        <v>488</v>
      </c>
      <c r="D55" s="305" t="s">
        <v>724</v>
      </c>
      <c r="E55" s="18" t="s">
        <v>314</v>
      </c>
      <c r="F55" s="306">
        <v>320</v>
      </c>
      <c r="G55" s="39"/>
      <c r="H55" s="45"/>
    </row>
    <row r="56" s="2" customFormat="1" ht="16.8" customHeight="1">
      <c r="A56" s="39"/>
      <c r="B56" s="45"/>
      <c r="C56" s="305" t="s">
        <v>492</v>
      </c>
      <c r="D56" s="305" t="s">
        <v>1221</v>
      </c>
      <c r="E56" s="18" t="s">
        <v>679</v>
      </c>
      <c r="F56" s="306">
        <v>64</v>
      </c>
      <c r="G56" s="39"/>
      <c r="H56" s="45"/>
    </row>
    <row r="57" s="2" customFormat="1" ht="16.8" customHeight="1">
      <c r="A57" s="39"/>
      <c r="B57" s="45"/>
      <c r="C57" s="305" t="s">
        <v>827</v>
      </c>
      <c r="D57" s="305" t="s">
        <v>828</v>
      </c>
      <c r="E57" s="18" t="s">
        <v>679</v>
      </c>
      <c r="F57" s="306">
        <v>122</v>
      </c>
      <c r="G57" s="39"/>
      <c r="H57" s="45"/>
    </row>
    <row r="58" s="2" customFormat="1" ht="16.8" customHeight="1">
      <c r="A58" s="39"/>
      <c r="B58" s="45"/>
      <c r="C58" s="305" t="s">
        <v>839</v>
      </c>
      <c r="D58" s="305" t="s">
        <v>1222</v>
      </c>
      <c r="E58" s="18" t="s">
        <v>679</v>
      </c>
      <c r="F58" s="306">
        <v>122</v>
      </c>
      <c r="G58" s="39"/>
      <c r="H58" s="45"/>
    </row>
    <row r="59" s="2" customFormat="1" ht="16.8" customHeight="1">
      <c r="A59" s="39"/>
      <c r="B59" s="45"/>
      <c r="C59" s="305" t="s">
        <v>495</v>
      </c>
      <c r="D59" s="305" t="s">
        <v>1223</v>
      </c>
      <c r="E59" s="18" t="s">
        <v>679</v>
      </c>
      <c r="F59" s="306">
        <v>192</v>
      </c>
      <c r="G59" s="39"/>
      <c r="H59" s="45"/>
    </row>
    <row r="60" s="2" customFormat="1">
      <c r="A60" s="39"/>
      <c r="B60" s="45"/>
      <c r="C60" s="305" t="s">
        <v>743</v>
      </c>
      <c r="D60" s="305" t="s">
        <v>744</v>
      </c>
      <c r="E60" s="18" t="s">
        <v>679</v>
      </c>
      <c r="F60" s="306">
        <v>192</v>
      </c>
      <c r="G60" s="39"/>
      <c r="H60" s="45"/>
    </row>
    <row r="61" s="2" customFormat="1" ht="16.8" customHeight="1">
      <c r="A61" s="39"/>
      <c r="B61" s="45"/>
      <c r="C61" s="305" t="s">
        <v>746</v>
      </c>
      <c r="D61" s="305" t="s">
        <v>747</v>
      </c>
      <c r="E61" s="18" t="s">
        <v>679</v>
      </c>
      <c r="F61" s="306">
        <v>192</v>
      </c>
      <c r="G61" s="39"/>
      <c r="H61" s="45"/>
    </row>
    <row r="62" s="2" customFormat="1" ht="16.8" customHeight="1">
      <c r="A62" s="39"/>
      <c r="B62" s="45"/>
      <c r="C62" s="305" t="s">
        <v>778</v>
      </c>
      <c r="D62" s="305" t="s">
        <v>779</v>
      </c>
      <c r="E62" s="18" t="s">
        <v>679</v>
      </c>
      <c r="F62" s="306">
        <v>64</v>
      </c>
      <c r="G62" s="39"/>
      <c r="H62" s="45"/>
    </row>
    <row r="63" s="2" customFormat="1" ht="16.8" customHeight="1">
      <c r="A63" s="39"/>
      <c r="B63" s="45"/>
      <c r="C63" s="305" t="s">
        <v>714</v>
      </c>
      <c r="D63" s="305" t="s">
        <v>715</v>
      </c>
      <c r="E63" s="18" t="s">
        <v>438</v>
      </c>
      <c r="F63" s="306">
        <v>16</v>
      </c>
      <c r="G63" s="39"/>
      <c r="H63" s="45"/>
    </row>
    <row r="64" s="2" customFormat="1" ht="16.8" customHeight="1">
      <c r="A64" s="39"/>
      <c r="B64" s="45"/>
      <c r="C64" s="301" t="s">
        <v>639</v>
      </c>
      <c r="D64" s="302" t="s">
        <v>640</v>
      </c>
      <c r="E64" s="303" t="s">
        <v>19</v>
      </c>
      <c r="F64" s="304">
        <v>435</v>
      </c>
      <c r="G64" s="39"/>
      <c r="H64" s="45"/>
    </row>
    <row r="65" s="2" customFormat="1" ht="16.8" customHeight="1">
      <c r="A65" s="39"/>
      <c r="B65" s="45"/>
      <c r="C65" s="305" t="s">
        <v>19</v>
      </c>
      <c r="D65" s="305" t="s">
        <v>641</v>
      </c>
      <c r="E65" s="18" t="s">
        <v>19</v>
      </c>
      <c r="F65" s="306">
        <v>435</v>
      </c>
      <c r="G65" s="39"/>
      <c r="H65" s="45"/>
    </row>
    <row r="66" s="2" customFormat="1" ht="16.8" customHeight="1">
      <c r="A66" s="39"/>
      <c r="B66" s="45"/>
      <c r="C66" s="307" t="s">
        <v>1200</v>
      </c>
      <c r="D66" s="39"/>
      <c r="E66" s="39"/>
      <c r="F66" s="39"/>
      <c r="G66" s="39"/>
      <c r="H66" s="45"/>
    </row>
    <row r="67" s="2" customFormat="1" ht="16.8" customHeight="1">
      <c r="A67" s="39"/>
      <c r="B67" s="45"/>
      <c r="C67" s="305" t="s">
        <v>930</v>
      </c>
      <c r="D67" s="305" t="s">
        <v>1224</v>
      </c>
      <c r="E67" s="18" t="s">
        <v>204</v>
      </c>
      <c r="F67" s="306">
        <v>435</v>
      </c>
      <c r="G67" s="39"/>
      <c r="H67" s="45"/>
    </row>
    <row r="68" s="2" customFormat="1" ht="16.8" customHeight="1">
      <c r="A68" s="39"/>
      <c r="B68" s="45"/>
      <c r="C68" s="305" t="s">
        <v>894</v>
      </c>
      <c r="D68" s="305" t="s">
        <v>1225</v>
      </c>
      <c r="E68" s="18" t="s">
        <v>204</v>
      </c>
      <c r="F68" s="306">
        <v>435</v>
      </c>
      <c r="G68" s="39"/>
      <c r="H68" s="45"/>
    </row>
    <row r="69" s="2" customFormat="1" ht="16.8" customHeight="1">
      <c r="A69" s="39"/>
      <c r="B69" s="45"/>
      <c r="C69" s="305" t="s">
        <v>877</v>
      </c>
      <c r="D69" s="305" t="s">
        <v>1226</v>
      </c>
      <c r="E69" s="18" t="s">
        <v>204</v>
      </c>
      <c r="F69" s="306">
        <v>3924</v>
      </c>
      <c r="G69" s="39"/>
      <c r="H69" s="45"/>
    </row>
    <row r="70" s="2" customFormat="1" ht="16.8" customHeight="1">
      <c r="A70" s="39"/>
      <c r="B70" s="45"/>
      <c r="C70" s="305" t="s">
        <v>881</v>
      </c>
      <c r="D70" s="305" t="s">
        <v>1227</v>
      </c>
      <c r="E70" s="18" t="s">
        <v>204</v>
      </c>
      <c r="F70" s="306">
        <v>3924</v>
      </c>
      <c r="G70" s="39"/>
      <c r="H70" s="45"/>
    </row>
    <row r="71" s="2" customFormat="1" ht="16.8" customHeight="1">
      <c r="A71" s="39"/>
      <c r="B71" s="45"/>
      <c r="C71" s="305" t="s">
        <v>885</v>
      </c>
      <c r="D71" s="305" t="s">
        <v>1228</v>
      </c>
      <c r="E71" s="18" t="s">
        <v>204</v>
      </c>
      <c r="F71" s="306">
        <v>3924</v>
      </c>
      <c r="G71" s="39"/>
      <c r="H71" s="45"/>
    </row>
    <row r="72" s="2" customFormat="1" ht="16.8" customHeight="1">
      <c r="A72" s="39"/>
      <c r="B72" s="45"/>
      <c r="C72" s="305" t="s">
        <v>889</v>
      </c>
      <c r="D72" s="305" t="s">
        <v>1229</v>
      </c>
      <c r="E72" s="18" t="s">
        <v>204</v>
      </c>
      <c r="F72" s="306">
        <v>7848</v>
      </c>
      <c r="G72" s="39"/>
      <c r="H72" s="45"/>
    </row>
    <row r="73" s="2" customFormat="1">
      <c r="A73" s="39"/>
      <c r="B73" s="45"/>
      <c r="C73" s="305" t="s">
        <v>863</v>
      </c>
      <c r="D73" s="305" t="s">
        <v>1230</v>
      </c>
      <c r="E73" s="18" t="s">
        <v>204</v>
      </c>
      <c r="F73" s="306">
        <v>3924</v>
      </c>
      <c r="G73" s="39"/>
      <c r="H73" s="45"/>
    </row>
    <row r="74" s="2" customFormat="1" ht="16.8" customHeight="1">
      <c r="A74" s="39"/>
      <c r="B74" s="45"/>
      <c r="C74" s="305" t="s">
        <v>915</v>
      </c>
      <c r="D74" s="305" t="s">
        <v>1231</v>
      </c>
      <c r="E74" s="18" t="s">
        <v>307</v>
      </c>
      <c r="F74" s="306">
        <v>0.078</v>
      </c>
      <c r="G74" s="39"/>
      <c r="H74" s="45"/>
    </row>
    <row r="75" s="2" customFormat="1">
      <c r="A75" s="39"/>
      <c r="B75" s="45"/>
      <c r="C75" s="305" t="s">
        <v>935</v>
      </c>
      <c r="D75" s="305" t="s">
        <v>1232</v>
      </c>
      <c r="E75" s="18" t="s">
        <v>307</v>
      </c>
      <c r="F75" s="306">
        <v>3.9239999999999999</v>
      </c>
      <c r="G75" s="39"/>
      <c r="H75" s="45"/>
    </row>
    <row r="76" s="2" customFormat="1" ht="16.8" customHeight="1">
      <c r="A76" s="39"/>
      <c r="B76" s="45"/>
      <c r="C76" s="305" t="s">
        <v>899</v>
      </c>
      <c r="D76" s="305" t="s">
        <v>900</v>
      </c>
      <c r="E76" s="18" t="s">
        <v>438</v>
      </c>
      <c r="F76" s="306">
        <v>2.1749999999999998</v>
      </c>
      <c r="G76" s="39"/>
      <c r="H76" s="45"/>
    </row>
    <row r="77" s="2" customFormat="1" ht="16.8" customHeight="1">
      <c r="A77" s="39"/>
      <c r="B77" s="45"/>
      <c r="C77" s="305" t="s">
        <v>921</v>
      </c>
      <c r="D77" s="305" t="s">
        <v>922</v>
      </c>
      <c r="E77" s="18" t="s">
        <v>438</v>
      </c>
      <c r="F77" s="306">
        <v>78.480000000000004</v>
      </c>
      <c r="G77" s="39"/>
      <c r="H77" s="45"/>
    </row>
    <row r="78" s="2" customFormat="1" ht="16.8" customHeight="1">
      <c r="A78" s="39"/>
      <c r="B78" s="45"/>
      <c r="C78" s="305" t="s">
        <v>871</v>
      </c>
      <c r="D78" s="305" t="s">
        <v>872</v>
      </c>
      <c r="E78" s="18" t="s">
        <v>873</v>
      </c>
      <c r="F78" s="306">
        <v>2.7469999999999999</v>
      </c>
      <c r="G78" s="39"/>
      <c r="H78" s="45"/>
    </row>
    <row r="79" s="2" customFormat="1" ht="16.8" customHeight="1">
      <c r="A79" s="39"/>
      <c r="B79" s="45"/>
      <c r="C79" s="301" t="s">
        <v>636</v>
      </c>
      <c r="D79" s="302" t="s">
        <v>637</v>
      </c>
      <c r="E79" s="303" t="s">
        <v>19</v>
      </c>
      <c r="F79" s="304">
        <v>3489</v>
      </c>
      <c r="G79" s="39"/>
      <c r="H79" s="45"/>
    </row>
    <row r="80" s="2" customFormat="1" ht="16.8" customHeight="1">
      <c r="A80" s="39"/>
      <c r="B80" s="45"/>
      <c r="C80" s="305" t="s">
        <v>19</v>
      </c>
      <c r="D80" s="305" t="s">
        <v>638</v>
      </c>
      <c r="E80" s="18" t="s">
        <v>19</v>
      </c>
      <c r="F80" s="306">
        <v>3489</v>
      </c>
      <c r="G80" s="39"/>
      <c r="H80" s="45"/>
    </row>
    <row r="81" s="2" customFormat="1" ht="16.8" customHeight="1">
      <c r="A81" s="39"/>
      <c r="B81" s="45"/>
      <c r="C81" s="307" t="s">
        <v>1200</v>
      </c>
      <c r="D81" s="39"/>
      <c r="E81" s="39"/>
      <c r="F81" s="39"/>
      <c r="G81" s="39"/>
      <c r="H81" s="45"/>
    </row>
    <row r="82" s="2" customFormat="1" ht="16.8" customHeight="1">
      <c r="A82" s="39"/>
      <c r="B82" s="45"/>
      <c r="C82" s="305" t="s">
        <v>926</v>
      </c>
      <c r="D82" s="305" t="s">
        <v>1233</v>
      </c>
      <c r="E82" s="18" t="s">
        <v>204</v>
      </c>
      <c r="F82" s="306">
        <v>3489</v>
      </c>
      <c r="G82" s="39"/>
      <c r="H82" s="45"/>
    </row>
    <row r="83" s="2" customFormat="1" ht="16.8" customHeight="1">
      <c r="A83" s="39"/>
      <c r="B83" s="45"/>
      <c r="C83" s="305" t="s">
        <v>904</v>
      </c>
      <c r="D83" s="305" t="s">
        <v>1234</v>
      </c>
      <c r="E83" s="18" t="s">
        <v>204</v>
      </c>
      <c r="F83" s="306">
        <v>3489</v>
      </c>
      <c r="G83" s="39"/>
      <c r="H83" s="45"/>
    </row>
    <row r="84" s="2" customFormat="1" ht="16.8" customHeight="1">
      <c r="A84" s="39"/>
      <c r="B84" s="45"/>
      <c r="C84" s="305" t="s">
        <v>877</v>
      </c>
      <c r="D84" s="305" t="s">
        <v>1226</v>
      </c>
      <c r="E84" s="18" t="s">
        <v>204</v>
      </c>
      <c r="F84" s="306">
        <v>3924</v>
      </c>
      <c r="G84" s="39"/>
      <c r="H84" s="45"/>
    </row>
    <row r="85" s="2" customFormat="1" ht="16.8" customHeight="1">
      <c r="A85" s="39"/>
      <c r="B85" s="45"/>
      <c r="C85" s="305" t="s">
        <v>881</v>
      </c>
      <c r="D85" s="305" t="s">
        <v>1227</v>
      </c>
      <c r="E85" s="18" t="s">
        <v>204</v>
      </c>
      <c r="F85" s="306">
        <v>3924</v>
      </c>
      <c r="G85" s="39"/>
      <c r="H85" s="45"/>
    </row>
    <row r="86" s="2" customFormat="1" ht="16.8" customHeight="1">
      <c r="A86" s="39"/>
      <c r="B86" s="45"/>
      <c r="C86" s="305" t="s">
        <v>885</v>
      </c>
      <c r="D86" s="305" t="s">
        <v>1228</v>
      </c>
      <c r="E86" s="18" t="s">
        <v>204</v>
      </c>
      <c r="F86" s="306">
        <v>3924</v>
      </c>
      <c r="G86" s="39"/>
      <c r="H86" s="45"/>
    </row>
    <row r="87" s="2" customFormat="1" ht="16.8" customHeight="1">
      <c r="A87" s="39"/>
      <c r="B87" s="45"/>
      <c r="C87" s="305" t="s">
        <v>889</v>
      </c>
      <c r="D87" s="305" t="s">
        <v>1229</v>
      </c>
      <c r="E87" s="18" t="s">
        <v>204</v>
      </c>
      <c r="F87" s="306">
        <v>7848</v>
      </c>
      <c r="G87" s="39"/>
      <c r="H87" s="45"/>
    </row>
    <row r="88" s="2" customFormat="1">
      <c r="A88" s="39"/>
      <c r="B88" s="45"/>
      <c r="C88" s="305" t="s">
        <v>863</v>
      </c>
      <c r="D88" s="305" t="s">
        <v>1230</v>
      </c>
      <c r="E88" s="18" t="s">
        <v>204</v>
      </c>
      <c r="F88" s="306">
        <v>3924</v>
      </c>
      <c r="G88" s="39"/>
      <c r="H88" s="45"/>
    </row>
    <row r="89" s="2" customFormat="1" ht="16.8" customHeight="1">
      <c r="A89" s="39"/>
      <c r="B89" s="45"/>
      <c r="C89" s="305" t="s">
        <v>915</v>
      </c>
      <c r="D89" s="305" t="s">
        <v>1231</v>
      </c>
      <c r="E89" s="18" t="s">
        <v>307</v>
      </c>
      <c r="F89" s="306">
        <v>0.078</v>
      </c>
      <c r="G89" s="39"/>
      <c r="H89" s="45"/>
    </row>
    <row r="90" s="2" customFormat="1">
      <c r="A90" s="39"/>
      <c r="B90" s="45"/>
      <c r="C90" s="305" t="s">
        <v>935</v>
      </c>
      <c r="D90" s="305" t="s">
        <v>1232</v>
      </c>
      <c r="E90" s="18" t="s">
        <v>307</v>
      </c>
      <c r="F90" s="306">
        <v>3.9239999999999999</v>
      </c>
      <c r="G90" s="39"/>
      <c r="H90" s="45"/>
    </row>
    <row r="91" s="2" customFormat="1" ht="16.8" customHeight="1">
      <c r="A91" s="39"/>
      <c r="B91" s="45"/>
      <c r="C91" s="305" t="s">
        <v>909</v>
      </c>
      <c r="D91" s="305" t="s">
        <v>910</v>
      </c>
      <c r="E91" s="18" t="s">
        <v>438</v>
      </c>
      <c r="F91" s="306">
        <v>69.780000000000001</v>
      </c>
      <c r="G91" s="39"/>
      <c r="H91" s="45"/>
    </row>
    <row r="92" s="2" customFormat="1" ht="16.8" customHeight="1">
      <c r="A92" s="39"/>
      <c r="B92" s="45"/>
      <c r="C92" s="305" t="s">
        <v>921</v>
      </c>
      <c r="D92" s="305" t="s">
        <v>922</v>
      </c>
      <c r="E92" s="18" t="s">
        <v>438</v>
      </c>
      <c r="F92" s="306">
        <v>78.480000000000004</v>
      </c>
      <c r="G92" s="39"/>
      <c r="H92" s="45"/>
    </row>
    <row r="93" s="2" customFormat="1" ht="16.8" customHeight="1">
      <c r="A93" s="39"/>
      <c r="B93" s="45"/>
      <c r="C93" s="305" t="s">
        <v>871</v>
      </c>
      <c r="D93" s="305" t="s">
        <v>872</v>
      </c>
      <c r="E93" s="18" t="s">
        <v>873</v>
      </c>
      <c r="F93" s="306">
        <v>2.7469999999999999</v>
      </c>
      <c r="G93" s="39"/>
      <c r="H93" s="45"/>
    </row>
    <row r="94" s="2" customFormat="1" ht="16.8" customHeight="1">
      <c r="A94" s="39"/>
      <c r="B94" s="45"/>
      <c r="C94" s="301" t="s">
        <v>642</v>
      </c>
      <c r="D94" s="302" t="s">
        <v>643</v>
      </c>
      <c r="E94" s="303" t="s">
        <v>19</v>
      </c>
      <c r="F94" s="304">
        <v>2063</v>
      </c>
      <c r="G94" s="39"/>
      <c r="H94" s="45"/>
    </row>
    <row r="95" s="2" customFormat="1" ht="16.8" customHeight="1">
      <c r="A95" s="39"/>
      <c r="B95" s="45"/>
      <c r="C95" s="305" t="s">
        <v>19</v>
      </c>
      <c r="D95" s="305" t="s">
        <v>644</v>
      </c>
      <c r="E95" s="18" t="s">
        <v>19</v>
      </c>
      <c r="F95" s="306">
        <v>2063</v>
      </c>
      <c r="G95" s="39"/>
      <c r="H95" s="45"/>
    </row>
    <row r="96" s="2" customFormat="1" ht="16.8" customHeight="1">
      <c r="A96" s="39"/>
      <c r="B96" s="45"/>
      <c r="C96" s="307" t="s">
        <v>1200</v>
      </c>
      <c r="D96" s="39"/>
      <c r="E96" s="39"/>
      <c r="F96" s="39"/>
      <c r="G96" s="39"/>
      <c r="H96" s="45"/>
    </row>
    <row r="97" s="2" customFormat="1" ht="16.8" customHeight="1">
      <c r="A97" s="39"/>
      <c r="B97" s="45"/>
      <c r="C97" s="305" t="s">
        <v>941</v>
      </c>
      <c r="D97" s="305" t="s">
        <v>1235</v>
      </c>
      <c r="E97" s="18" t="s">
        <v>204</v>
      </c>
      <c r="F97" s="306">
        <v>2063</v>
      </c>
      <c r="G97" s="39"/>
      <c r="H97" s="45"/>
    </row>
    <row r="98" s="2" customFormat="1" ht="16.8" customHeight="1">
      <c r="A98" s="39"/>
      <c r="B98" s="45"/>
      <c r="C98" s="305" t="s">
        <v>953</v>
      </c>
      <c r="D98" s="305" t="s">
        <v>1236</v>
      </c>
      <c r="E98" s="18" t="s">
        <v>204</v>
      </c>
      <c r="F98" s="306">
        <v>2063</v>
      </c>
      <c r="G98" s="39"/>
      <c r="H98" s="45"/>
    </row>
    <row r="99" s="2" customFormat="1" ht="16.8" customHeight="1">
      <c r="A99" s="39"/>
      <c r="B99" s="45"/>
      <c r="C99" s="305" t="s">
        <v>958</v>
      </c>
      <c r="D99" s="305" t="s">
        <v>1237</v>
      </c>
      <c r="E99" s="18" t="s">
        <v>204</v>
      </c>
      <c r="F99" s="306">
        <v>2063</v>
      </c>
      <c r="G99" s="39"/>
      <c r="H99" s="45"/>
    </row>
    <row r="100" s="2" customFormat="1" ht="16.8" customHeight="1">
      <c r="A100" s="39"/>
      <c r="B100" s="45"/>
      <c r="C100" s="301" t="s">
        <v>634</v>
      </c>
      <c r="D100" s="302" t="s">
        <v>634</v>
      </c>
      <c r="E100" s="303" t="s">
        <v>19</v>
      </c>
      <c r="F100" s="304">
        <v>1045</v>
      </c>
      <c r="G100" s="39"/>
      <c r="H100" s="45"/>
    </row>
    <row r="101" s="2" customFormat="1" ht="16.8" customHeight="1">
      <c r="A101" s="39"/>
      <c r="B101" s="45"/>
      <c r="C101" s="305" t="s">
        <v>19</v>
      </c>
      <c r="D101" s="305" t="s">
        <v>635</v>
      </c>
      <c r="E101" s="18" t="s">
        <v>19</v>
      </c>
      <c r="F101" s="306">
        <v>1045</v>
      </c>
      <c r="G101" s="39"/>
      <c r="H101" s="45"/>
    </row>
    <row r="102" s="2" customFormat="1" ht="16.8" customHeight="1">
      <c r="A102" s="39"/>
      <c r="B102" s="45"/>
      <c r="C102" s="307" t="s">
        <v>1200</v>
      </c>
      <c r="D102" s="39"/>
      <c r="E102" s="39"/>
      <c r="F102" s="39"/>
      <c r="G102" s="39"/>
      <c r="H102" s="45"/>
    </row>
    <row r="103" s="2" customFormat="1">
      <c r="A103" s="39"/>
      <c r="B103" s="45"/>
      <c r="C103" s="305" t="s">
        <v>1011</v>
      </c>
      <c r="D103" s="305" t="s">
        <v>1238</v>
      </c>
      <c r="E103" s="18" t="s">
        <v>679</v>
      </c>
      <c r="F103" s="306">
        <v>1045</v>
      </c>
      <c r="G103" s="39"/>
      <c r="H103" s="45"/>
    </row>
    <row r="104" s="2" customFormat="1" ht="16.8" customHeight="1">
      <c r="A104" s="39"/>
      <c r="B104" s="45"/>
      <c r="C104" s="305" t="s">
        <v>1021</v>
      </c>
      <c r="D104" s="305" t="s">
        <v>1239</v>
      </c>
      <c r="E104" s="18" t="s">
        <v>679</v>
      </c>
      <c r="F104" s="306">
        <v>1045</v>
      </c>
      <c r="G104" s="39"/>
      <c r="H104" s="45"/>
    </row>
    <row r="105" s="2" customFormat="1" ht="16.8" customHeight="1">
      <c r="A105" s="39"/>
      <c r="B105" s="45"/>
      <c r="C105" s="305" t="s">
        <v>719</v>
      </c>
      <c r="D105" s="305" t="s">
        <v>1217</v>
      </c>
      <c r="E105" s="18" t="s">
        <v>679</v>
      </c>
      <c r="F105" s="306">
        <v>1045</v>
      </c>
      <c r="G105" s="39"/>
      <c r="H105" s="45"/>
    </row>
    <row r="106" s="2" customFormat="1" ht="16.8" customHeight="1">
      <c r="A106" s="39"/>
      <c r="B106" s="45"/>
      <c r="C106" s="305" t="s">
        <v>1027</v>
      </c>
      <c r="D106" s="305" t="s">
        <v>1028</v>
      </c>
      <c r="E106" s="18" t="s">
        <v>679</v>
      </c>
      <c r="F106" s="306">
        <v>1045</v>
      </c>
      <c r="G106" s="39"/>
      <c r="H106" s="45"/>
    </row>
    <row r="107" s="2" customFormat="1" ht="16.8" customHeight="1">
      <c r="A107" s="39"/>
      <c r="B107" s="45"/>
      <c r="C107" s="305" t="s">
        <v>488</v>
      </c>
      <c r="D107" s="305" t="s">
        <v>724</v>
      </c>
      <c r="E107" s="18" t="s">
        <v>314</v>
      </c>
      <c r="F107" s="306">
        <v>1045</v>
      </c>
      <c r="G107" s="39"/>
      <c r="H107" s="45"/>
    </row>
    <row r="108" s="2" customFormat="1" ht="16.8" customHeight="1">
      <c r="A108" s="39"/>
      <c r="B108" s="45"/>
      <c r="C108" s="301" t="s">
        <v>632</v>
      </c>
      <c r="D108" s="302" t="s">
        <v>632</v>
      </c>
      <c r="E108" s="303" t="s">
        <v>19</v>
      </c>
      <c r="F108" s="304">
        <v>138</v>
      </c>
      <c r="G108" s="39"/>
      <c r="H108" s="45"/>
    </row>
    <row r="109" s="2" customFormat="1" ht="16.8" customHeight="1">
      <c r="A109" s="39"/>
      <c r="B109" s="45"/>
      <c r="C109" s="305" t="s">
        <v>19</v>
      </c>
      <c r="D109" s="305" t="s">
        <v>633</v>
      </c>
      <c r="E109" s="18" t="s">
        <v>19</v>
      </c>
      <c r="F109" s="306">
        <v>138</v>
      </c>
      <c r="G109" s="39"/>
      <c r="H109" s="45"/>
    </row>
    <row r="110" s="2" customFormat="1" ht="16.8" customHeight="1">
      <c r="A110" s="39"/>
      <c r="B110" s="45"/>
      <c r="C110" s="307" t="s">
        <v>1200</v>
      </c>
      <c r="D110" s="39"/>
      <c r="E110" s="39"/>
      <c r="F110" s="39"/>
      <c r="G110" s="39"/>
      <c r="H110" s="45"/>
    </row>
    <row r="111" s="2" customFormat="1">
      <c r="A111" s="39"/>
      <c r="B111" s="45"/>
      <c r="C111" s="305" t="s">
        <v>1006</v>
      </c>
      <c r="D111" s="305" t="s">
        <v>1240</v>
      </c>
      <c r="E111" s="18" t="s">
        <v>204</v>
      </c>
      <c r="F111" s="306">
        <v>138</v>
      </c>
      <c r="G111" s="39"/>
      <c r="H111" s="45"/>
    </row>
    <row r="112" s="2" customFormat="1" ht="16.8" customHeight="1">
      <c r="A112" s="39"/>
      <c r="B112" s="45"/>
      <c r="C112" s="305" t="s">
        <v>965</v>
      </c>
      <c r="D112" s="305" t="s">
        <v>1241</v>
      </c>
      <c r="E112" s="18" t="s">
        <v>204</v>
      </c>
      <c r="F112" s="306">
        <v>138</v>
      </c>
      <c r="G112" s="39"/>
      <c r="H112" s="45"/>
    </row>
    <row r="113" s="2" customFormat="1">
      <c r="A113" s="39"/>
      <c r="B113" s="45"/>
      <c r="C113" s="305" t="s">
        <v>972</v>
      </c>
      <c r="D113" s="305" t="s">
        <v>1242</v>
      </c>
      <c r="E113" s="18" t="s">
        <v>229</v>
      </c>
      <c r="F113" s="306">
        <v>55.200000000000003</v>
      </c>
      <c r="G113" s="39"/>
      <c r="H113" s="45"/>
    </row>
    <row r="114" s="2" customFormat="1" ht="16.8" customHeight="1">
      <c r="A114" s="39"/>
      <c r="B114" s="45"/>
      <c r="C114" s="305" t="s">
        <v>991</v>
      </c>
      <c r="D114" s="305" t="s">
        <v>1243</v>
      </c>
      <c r="E114" s="18" t="s">
        <v>204</v>
      </c>
      <c r="F114" s="306">
        <v>138</v>
      </c>
      <c r="G114" s="39"/>
      <c r="H114" s="45"/>
    </row>
    <row r="115" s="2" customFormat="1" ht="16.8" customHeight="1">
      <c r="A115" s="39"/>
      <c r="B115" s="45"/>
      <c r="C115" s="305" t="s">
        <v>800</v>
      </c>
      <c r="D115" s="305" t="s">
        <v>1244</v>
      </c>
      <c r="E115" s="18" t="s">
        <v>204</v>
      </c>
      <c r="F115" s="306">
        <v>138</v>
      </c>
      <c r="G115" s="39"/>
      <c r="H115" s="45"/>
    </row>
    <row r="116" s="2" customFormat="1" ht="16.8" customHeight="1">
      <c r="A116" s="39"/>
      <c r="B116" s="45"/>
      <c r="C116" s="305" t="s">
        <v>881</v>
      </c>
      <c r="D116" s="305" t="s">
        <v>1227</v>
      </c>
      <c r="E116" s="18" t="s">
        <v>204</v>
      </c>
      <c r="F116" s="306">
        <v>138</v>
      </c>
      <c r="G116" s="39"/>
      <c r="H116" s="45"/>
    </row>
    <row r="117" s="2" customFormat="1" ht="16.8" customHeight="1">
      <c r="A117" s="39"/>
      <c r="B117" s="45"/>
      <c r="C117" s="305" t="s">
        <v>889</v>
      </c>
      <c r="D117" s="305" t="s">
        <v>1229</v>
      </c>
      <c r="E117" s="18" t="s">
        <v>204</v>
      </c>
      <c r="F117" s="306">
        <v>138</v>
      </c>
      <c r="G117" s="39"/>
      <c r="H117" s="45"/>
    </row>
    <row r="118" s="2" customFormat="1">
      <c r="A118" s="39"/>
      <c r="B118" s="45"/>
      <c r="C118" s="305" t="s">
        <v>863</v>
      </c>
      <c r="D118" s="305" t="s">
        <v>1230</v>
      </c>
      <c r="E118" s="18" t="s">
        <v>204</v>
      </c>
      <c r="F118" s="306">
        <v>138</v>
      </c>
      <c r="G118" s="39"/>
      <c r="H118" s="45"/>
    </row>
    <row r="119" s="2" customFormat="1" ht="16.8" customHeight="1">
      <c r="A119" s="39"/>
      <c r="B119" s="45"/>
      <c r="C119" s="305" t="s">
        <v>1046</v>
      </c>
      <c r="D119" s="305" t="s">
        <v>1047</v>
      </c>
      <c r="E119" s="18" t="s">
        <v>204</v>
      </c>
      <c r="F119" s="306">
        <v>138</v>
      </c>
      <c r="G119" s="39"/>
      <c r="H119" s="45"/>
    </row>
    <row r="120" s="2" customFormat="1" ht="16.8" customHeight="1">
      <c r="A120" s="39"/>
      <c r="B120" s="45"/>
      <c r="C120" s="305" t="s">
        <v>773</v>
      </c>
      <c r="D120" s="305" t="s">
        <v>1219</v>
      </c>
      <c r="E120" s="18" t="s">
        <v>229</v>
      </c>
      <c r="F120" s="306">
        <v>3.4500000000000002</v>
      </c>
      <c r="G120" s="39"/>
      <c r="H120" s="45"/>
    </row>
    <row r="121" s="2" customFormat="1" ht="16.8" customHeight="1">
      <c r="A121" s="39"/>
      <c r="B121" s="45"/>
      <c r="C121" s="305" t="s">
        <v>784</v>
      </c>
      <c r="D121" s="305" t="s">
        <v>1220</v>
      </c>
      <c r="E121" s="18" t="s">
        <v>229</v>
      </c>
      <c r="F121" s="306">
        <v>3.4500000000000002</v>
      </c>
      <c r="G121" s="39"/>
      <c r="H121" s="45"/>
    </row>
    <row r="122" s="2" customFormat="1" ht="16.8" customHeight="1">
      <c r="A122" s="39"/>
      <c r="B122" s="45"/>
      <c r="C122" s="305" t="s">
        <v>980</v>
      </c>
      <c r="D122" s="305" t="s">
        <v>1245</v>
      </c>
      <c r="E122" s="18" t="s">
        <v>204</v>
      </c>
      <c r="F122" s="306">
        <v>138</v>
      </c>
      <c r="G122" s="39"/>
      <c r="H122" s="45"/>
    </row>
    <row r="123" s="2" customFormat="1" ht="16.8" customHeight="1">
      <c r="A123" s="39"/>
      <c r="B123" s="45"/>
      <c r="C123" s="305" t="s">
        <v>781</v>
      </c>
      <c r="D123" s="305" t="s">
        <v>782</v>
      </c>
      <c r="E123" s="18" t="s">
        <v>229</v>
      </c>
      <c r="F123" s="306">
        <v>3.4500000000000002</v>
      </c>
      <c r="G123" s="39"/>
      <c r="H123" s="45"/>
    </row>
    <row r="124" s="2" customFormat="1" ht="16.8" customHeight="1">
      <c r="A124" s="39"/>
      <c r="B124" s="45"/>
      <c r="C124" s="305" t="s">
        <v>997</v>
      </c>
      <c r="D124" s="305" t="s">
        <v>709</v>
      </c>
      <c r="E124" s="18" t="s">
        <v>229</v>
      </c>
      <c r="F124" s="306">
        <v>41.399999999999999</v>
      </c>
      <c r="G124" s="39"/>
      <c r="H124" s="45"/>
    </row>
    <row r="125" s="2" customFormat="1" ht="16.8" customHeight="1">
      <c r="A125" s="39"/>
      <c r="B125" s="45"/>
      <c r="C125" s="305" t="s">
        <v>1050</v>
      </c>
      <c r="D125" s="305" t="s">
        <v>1051</v>
      </c>
      <c r="E125" s="18" t="s">
        <v>229</v>
      </c>
      <c r="F125" s="306">
        <v>9.6600000000000001</v>
      </c>
      <c r="G125" s="39"/>
      <c r="H125" s="45"/>
    </row>
    <row r="126" s="2" customFormat="1" ht="16.8" customHeight="1">
      <c r="A126" s="39"/>
      <c r="B126" s="45"/>
      <c r="C126" s="305" t="s">
        <v>871</v>
      </c>
      <c r="D126" s="305" t="s">
        <v>872</v>
      </c>
      <c r="E126" s="18" t="s">
        <v>873</v>
      </c>
      <c r="F126" s="306">
        <v>0.097000000000000003</v>
      </c>
      <c r="G126" s="39"/>
      <c r="H126" s="45"/>
    </row>
    <row r="127" s="2" customFormat="1" ht="16.8" customHeight="1">
      <c r="A127" s="39"/>
      <c r="B127" s="45"/>
      <c r="C127" s="301" t="s">
        <v>649</v>
      </c>
      <c r="D127" s="302" t="s">
        <v>650</v>
      </c>
      <c r="E127" s="303" t="s">
        <v>314</v>
      </c>
      <c r="F127" s="304">
        <v>352</v>
      </c>
      <c r="G127" s="39"/>
      <c r="H127" s="45"/>
    </row>
    <row r="128" s="2" customFormat="1" ht="16.8" customHeight="1">
      <c r="A128" s="39"/>
      <c r="B128" s="45"/>
      <c r="C128" s="305" t="s">
        <v>19</v>
      </c>
      <c r="D128" s="305" t="s">
        <v>809</v>
      </c>
      <c r="E128" s="18" t="s">
        <v>19</v>
      </c>
      <c r="F128" s="306">
        <v>352</v>
      </c>
      <c r="G128" s="39"/>
      <c r="H128" s="45"/>
    </row>
    <row r="129" s="2" customFormat="1" ht="16.8" customHeight="1">
      <c r="A129" s="39"/>
      <c r="B129" s="45"/>
      <c r="C129" s="307" t="s">
        <v>1200</v>
      </c>
      <c r="D129" s="39"/>
      <c r="E129" s="39"/>
      <c r="F129" s="39"/>
      <c r="G129" s="39"/>
      <c r="H129" s="45"/>
    </row>
    <row r="130" s="2" customFormat="1">
      <c r="A130" s="39"/>
      <c r="B130" s="45"/>
      <c r="C130" s="305" t="s">
        <v>804</v>
      </c>
      <c r="D130" s="305" t="s">
        <v>1246</v>
      </c>
      <c r="E130" s="18" t="s">
        <v>679</v>
      </c>
      <c r="F130" s="306">
        <v>352</v>
      </c>
      <c r="G130" s="39"/>
      <c r="H130" s="45"/>
    </row>
    <row r="131" s="2" customFormat="1" ht="16.8" customHeight="1">
      <c r="A131" s="39"/>
      <c r="B131" s="45"/>
      <c r="C131" s="305" t="s">
        <v>810</v>
      </c>
      <c r="D131" s="305" t="s">
        <v>1247</v>
      </c>
      <c r="E131" s="18" t="s">
        <v>679</v>
      </c>
      <c r="F131" s="306">
        <v>352</v>
      </c>
      <c r="G131" s="39"/>
      <c r="H131" s="45"/>
    </row>
    <row r="132" s="2" customFormat="1" ht="16.8" customHeight="1">
      <c r="A132" s="39"/>
      <c r="B132" s="45"/>
      <c r="C132" s="305" t="s">
        <v>719</v>
      </c>
      <c r="D132" s="305" t="s">
        <v>1217</v>
      </c>
      <c r="E132" s="18" t="s">
        <v>679</v>
      </c>
      <c r="F132" s="306">
        <v>474</v>
      </c>
      <c r="G132" s="39"/>
      <c r="H132" s="45"/>
    </row>
    <row r="133" s="2" customFormat="1" ht="16.8" customHeight="1">
      <c r="A133" s="39"/>
      <c r="B133" s="45"/>
      <c r="C133" s="305" t="s">
        <v>488</v>
      </c>
      <c r="D133" s="305" t="s">
        <v>724</v>
      </c>
      <c r="E133" s="18" t="s">
        <v>314</v>
      </c>
      <c r="F133" s="306">
        <v>474</v>
      </c>
      <c r="G133" s="39"/>
      <c r="H133" s="45"/>
    </row>
    <row r="134" s="2" customFormat="1" ht="16.8" customHeight="1">
      <c r="A134" s="39"/>
      <c r="B134" s="45"/>
      <c r="C134" s="305" t="s">
        <v>814</v>
      </c>
      <c r="D134" s="305" t="s">
        <v>815</v>
      </c>
      <c r="E134" s="18" t="s">
        <v>679</v>
      </c>
      <c r="F134" s="306">
        <v>352</v>
      </c>
      <c r="G134" s="39"/>
      <c r="H134" s="45"/>
    </row>
    <row r="135" s="2" customFormat="1" ht="16.8" customHeight="1">
      <c r="A135" s="39"/>
      <c r="B135" s="45"/>
      <c r="C135" s="301" t="s">
        <v>645</v>
      </c>
      <c r="D135" s="302" t="s">
        <v>646</v>
      </c>
      <c r="E135" s="303" t="s">
        <v>204</v>
      </c>
      <c r="F135" s="304">
        <v>249</v>
      </c>
      <c r="G135" s="39"/>
      <c r="H135" s="45"/>
    </row>
    <row r="136" s="2" customFormat="1" ht="16.8" customHeight="1">
      <c r="A136" s="39"/>
      <c r="B136" s="45"/>
      <c r="C136" s="305" t="s">
        <v>19</v>
      </c>
      <c r="D136" s="305" t="s">
        <v>647</v>
      </c>
      <c r="E136" s="18" t="s">
        <v>19</v>
      </c>
      <c r="F136" s="306">
        <v>249</v>
      </c>
      <c r="G136" s="39"/>
      <c r="H136" s="45"/>
    </row>
    <row r="137" s="2" customFormat="1" ht="16.8" customHeight="1">
      <c r="A137" s="39"/>
      <c r="B137" s="45"/>
      <c r="C137" s="307" t="s">
        <v>1200</v>
      </c>
      <c r="D137" s="39"/>
      <c r="E137" s="39"/>
      <c r="F137" s="39"/>
      <c r="G137" s="39"/>
      <c r="H137" s="45"/>
    </row>
    <row r="138" s="2" customFormat="1">
      <c r="A138" s="39"/>
      <c r="B138" s="45"/>
      <c r="C138" s="305" t="s">
        <v>791</v>
      </c>
      <c r="D138" s="305" t="s">
        <v>1248</v>
      </c>
      <c r="E138" s="18" t="s">
        <v>204</v>
      </c>
      <c r="F138" s="306">
        <v>249</v>
      </c>
      <c r="G138" s="39"/>
      <c r="H138" s="45"/>
    </row>
    <row r="139" s="2" customFormat="1">
      <c r="A139" s="39"/>
      <c r="B139" s="45"/>
      <c r="C139" s="305" t="s">
        <v>796</v>
      </c>
      <c r="D139" s="305" t="s">
        <v>797</v>
      </c>
      <c r="E139" s="18" t="s">
        <v>307</v>
      </c>
      <c r="F139" s="306">
        <v>0.249</v>
      </c>
      <c r="G139" s="39"/>
      <c r="H139" s="45"/>
    </row>
    <row r="140" s="2" customFormat="1" ht="16.8" customHeight="1">
      <c r="A140" s="39"/>
      <c r="B140" s="45"/>
      <c r="C140" s="305" t="s">
        <v>800</v>
      </c>
      <c r="D140" s="305" t="s">
        <v>1244</v>
      </c>
      <c r="E140" s="18" t="s">
        <v>204</v>
      </c>
      <c r="F140" s="306">
        <v>249</v>
      </c>
      <c r="G140" s="39"/>
      <c r="H140" s="45"/>
    </row>
    <row r="141" s="2" customFormat="1" ht="16.8" customHeight="1">
      <c r="A141" s="39"/>
      <c r="B141" s="45"/>
      <c r="C141" s="305" t="s">
        <v>764</v>
      </c>
      <c r="D141" s="305" t="s">
        <v>1218</v>
      </c>
      <c r="E141" s="18" t="s">
        <v>204</v>
      </c>
      <c r="F141" s="306">
        <v>249</v>
      </c>
      <c r="G141" s="39"/>
      <c r="H141" s="45"/>
    </row>
    <row r="142" s="2" customFormat="1" ht="16.8" customHeight="1">
      <c r="A142" s="39"/>
      <c r="B142" s="45"/>
      <c r="C142" s="305" t="s">
        <v>773</v>
      </c>
      <c r="D142" s="305" t="s">
        <v>1219</v>
      </c>
      <c r="E142" s="18" t="s">
        <v>229</v>
      </c>
      <c r="F142" s="306">
        <v>4.9800000000000004</v>
      </c>
      <c r="G142" s="39"/>
      <c r="H142" s="45"/>
    </row>
    <row r="143" s="2" customFormat="1" ht="16.8" customHeight="1">
      <c r="A143" s="39"/>
      <c r="B143" s="45"/>
      <c r="C143" s="305" t="s">
        <v>784</v>
      </c>
      <c r="D143" s="305" t="s">
        <v>1220</v>
      </c>
      <c r="E143" s="18" t="s">
        <v>229</v>
      </c>
      <c r="F143" s="306">
        <v>4.9800000000000004</v>
      </c>
      <c r="G143" s="39"/>
      <c r="H143" s="45"/>
    </row>
    <row r="144" s="2" customFormat="1" ht="16.8" customHeight="1">
      <c r="A144" s="39"/>
      <c r="B144" s="45"/>
      <c r="C144" s="305" t="s">
        <v>781</v>
      </c>
      <c r="D144" s="305" t="s">
        <v>782</v>
      </c>
      <c r="E144" s="18" t="s">
        <v>229</v>
      </c>
      <c r="F144" s="306">
        <v>4.9800000000000004</v>
      </c>
      <c r="G144" s="39"/>
      <c r="H144" s="45"/>
    </row>
    <row r="145" s="2" customFormat="1" ht="16.8" customHeight="1">
      <c r="A145" s="39"/>
      <c r="B145" s="45"/>
      <c r="C145" s="305" t="s">
        <v>848</v>
      </c>
      <c r="D145" s="305" t="s">
        <v>769</v>
      </c>
      <c r="E145" s="18" t="s">
        <v>229</v>
      </c>
      <c r="F145" s="306">
        <v>17.43</v>
      </c>
      <c r="G145" s="39"/>
      <c r="H145" s="45"/>
    </row>
    <row r="146" s="2" customFormat="1" ht="26.4" customHeight="1">
      <c r="A146" s="39"/>
      <c r="B146" s="45"/>
      <c r="C146" s="300" t="s">
        <v>91</v>
      </c>
      <c r="D146" s="300" t="s">
        <v>92</v>
      </c>
      <c r="E146" s="39"/>
      <c r="F146" s="39"/>
      <c r="G146" s="39"/>
      <c r="H146" s="45"/>
    </row>
    <row r="147" s="2" customFormat="1" ht="16.8" customHeight="1">
      <c r="A147" s="39"/>
      <c r="B147" s="45"/>
      <c r="C147" s="301" t="s">
        <v>1249</v>
      </c>
      <c r="D147" s="302" t="s">
        <v>1249</v>
      </c>
      <c r="E147" s="303" t="s">
        <v>19</v>
      </c>
      <c r="F147" s="304">
        <v>59</v>
      </c>
      <c r="G147" s="39"/>
      <c r="H147" s="45"/>
    </row>
    <row r="148" s="2" customFormat="1" ht="16.8" customHeight="1">
      <c r="A148" s="39"/>
      <c r="B148" s="45"/>
      <c r="C148" s="305" t="s">
        <v>19</v>
      </c>
      <c r="D148" s="305" t="s">
        <v>627</v>
      </c>
      <c r="E148" s="18" t="s">
        <v>19</v>
      </c>
      <c r="F148" s="306">
        <v>59</v>
      </c>
      <c r="G148" s="39"/>
      <c r="H148" s="45"/>
    </row>
    <row r="149" s="2" customFormat="1" ht="16.8" customHeight="1">
      <c r="A149" s="39"/>
      <c r="B149" s="45"/>
      <c r="C149" s="301" t="s">
        <v>630</v>
      </c>
      <c r="D149" s="302" t="s">
        <v>630</v>
      </c>
      <c r="E149" s="303" t="s">
        <v>19</v>
      </c>
      <c r="F149" s="304">
        <v>8</v>
      </c>
      <c r="G149" s="39"/>
      <c r="H149" s="45"/>
    </row>
    <row r="150" s="2" customFormat="1" ht="16.8" customHeight="1">
      <c r="A150" s="39"/>
      <c r="B150" s="45"/>
      <c r="C150" s="305" t="s">
        <v>19</v>
      </c>
      <c r="D150" s="305" t="s">
        <v>172</v>
      </c>
      <c r="E150" s="18" t="s">
        <v>19</v>
      </c>
      <c r="F150" s="306">
        <v>8</v>
      </c>
      <c r="G150" s="39"/>
      <c r="H150" s="45"/>
    </row>
    <row r="151" s="2" customFormat="1" ht="16.8" customHeight="1">
      <c r="A151" s="39"/>
      <c r="B151" s="45"/>
      <c r="C151" s="301" t="s">
        <v>1073</v>
      </c>
      <c r="D151" s="302" t="s">
        <v>630</v>
      </c>
      <c r="E151" s="303" t="s">
        <v>19</v>
      </c>
      <c r="F151" s="304">
        <v>64</v>
      </c>
      <c r="G151" s="39"/>
      <c r="H151" s="45"/>
    </row>
    <row r="152" s="2" customFormat="1" ht="16.8" customHeight="1">
      <c r="A152" s="39"/>
      <c r="B152" s="45"/>
      <c r="C152" s="305" t="s">
        <v>19</v>
      </c>
      <c r="D152" s="305" t="s">
        <v>631</v>
      </c>
      <c r="E152" s="18" t="s">
        <v>19</v>
      </c>
      <c r="F152" s="306">
        <v>64</v>
      </c>
      <c r="G152" s="39"/>
      <c r="H152" s="45"/>
    </row>
    <row r="153" s="2" customFormat="1" ht="16.8" customHeight="1">
      <c r="A153" s="39"/>
      <c r="B153" s="45"/>
      <c r="C153" s="307" t="s">
        <v>1200</v>
      </c>
      <c r="D153" s="39"/>
      <c r="E153" s="39"/>
      <c r="F153" s="39"/>
      <c r="G153" s="39"/>
      <c r="H153" s="45"/>
    </row>
    <row r="154" s="2" customFormat="1" ht="16.8" customHeight="1">
      <c r="A154" s="39"/>
      <c r="B154" s="45"/>
      <c r="C154" s="305" t="s">
        <v>778</v>
      </c>
      <c r="D154" s="305" t="s">
        <v>779</v>
      </c>
      <c r="E154" s="18" t="s">
        <v>679</v>
      </c>
      <c r="F154" s="306">
        <v>16</v>
      </c>
      <c r="G154" s="39"/>
      <c r="H154" s="45"/>
    </row>
    <row r="155" s="2" customFormat="1" ht="26.4" customHeight="1">
      <c r="A155" s="39"/>
      <c r="B155" s="45"/>
      <c r="C155" s="300" t="s">
        <v>94</v>
      </c>
      <c r="D155" s="300" t="s">
        <v>95</v>
      </c>
      <c r="E155" s="39"/>
      <c r="F155" s="39"/>
      <c r="G155" s="39"/>
      <c r="H155" s="45"/>
    </row>
    <row r="156" s="2" customFormat="1" ht="16.8" customHeight="1">
      <c r="A156" s="39"/>
      <c r="B156" s="45"/>
      <c r="C156" s="301" t="s">
        <v>1073</v>
      </c>
      <c r="D156" s="302" t="s">
        <v>630</v>
      </c>
      <c r="E156" s="303" t="s">
        <v>19</v>
      </c>
      <c r="F156" s="304">
        <v>64</v>
      </c>
      <c r="G156" s="39"/>
      <c r="H156" s="45"/>
    </row>
    <row r="157" s="2" customFormat="1" ht="16.8" customHeight="1">
      <c r="A157" s="39"/>
      <c r="B157" s="45"/>
      <c r="C157" s="305" t="s">
        <v>19</v>
      </c>
      <c r="D157" s="305" t="s">
        <v>631</v>
      </c>
      <c r="E157" s="18" t="s">
        <v>19</v>
      </c>
      <c r="F157" s="306">
        <v>64</v>
      </c>
      <c r="G157" s="39"/>
      <c r="H157" s="45"/>
    </row>
    <row r="158" s="2" customFormat="1" ht="16.8" customHeight="1">
      <c r="A158" s="39"/>
      <c r="B158" s="45"/>
      <c r="C158" s="307" t="s">
        <v>1200</v>
      </c>
      <c r="D158" s="39"/>
      <c r="E158" s="39"/>
      <c r="F158" s="39"/>
      <c r="G158" s="39"/>
      <c r="H158" s="45"/>
    </row>
    <row r="159" s="2" customFormat="1" ht="16.8" customHeight="1">
      <c r="A159" s="39"/>
      <c r="B159" s="45"/>
      <c r="C159" s="305" t="s">
        <v>778</v>
      </c>
      <c r="D159" s="305" t="s">
        <v>779</v>
      </c>
      <c r="E159" s="18" t="s">
        <v>679</v>
      </c>
      <c r="F159" s="306">
        <v>16</v>
      </c>
      <c r="G159" s="39"/>
      <c r="H159" s="45"/>
    </row>
    <row r="160" s="2" customFormat="1" ht="26.4" customHeight="1">
      <c r="A160" s="39"/>
      <c r="B160" s="45"/>
      <c r="C160" s="300" t="s">
        <v>97</v>
      </c>
      <c r="D160" s="300" t="s">
        <v>98</v>
      </c>
      <c r="E160" s="39"/>
      <c r="F160" s="39"/>
      <c r="G160" s="39"/>
      <c r="H160" s="45"/>
    </row>
    <row r="161" s="2" customFormat="1" ht="16.8" customHeight="1">
      <c r="A161" s="39"/>
      <c r="B161" s="45"/>
      <c r="C161" s="301" t="s">
        <v>1073</v>
      </c>
      <c r="D161" s="302" t="s">
        <v>630</v>
      </c>
      <c r="E161" s="303" t="s">
        <v>19</v>
      </c>
      <c r="F161" s="304">
        <v>64</v>
      </c>
      <c r="G161" s="39"/>
      <c r="H161" s="45"/>
    </row>
    <row r="162" s="2" customFormat="1" ht="16.8" customHeight="1">
      <c r="A162" s="39"/>
      <c r="B162" s="45"/>
      <c r="C162" s="305" t="s">
        <v>19</v>
      </c>
      <c r="D162" s="305" t="s">
        <v>631</v>
      </c>
      <c r="E162" s="18" t="s">
        <v>19</v>
      </c>
      <c r="F162" s="306">
        <v>64</v>
      </c>
      <c r="G162" s="39"/>
      <c r="H162" s="45"/>
    </row>
    <row r="163" s="2" customFormat="1" ht="16.8" customHeight="1">
      <c r="A163" s="39"/>
      <c r="B163" s="45"/>
      <c r="C163" s="307" t="s">
        <v>1200</v>
      </c>
      <c r="D163" s="39"/>
      <c r="E163" s="39"/>
      <c r="F163" s="39"/>
      <c r="G163" s="39"/>
      <c r="H163" s="45"/>
    </row>
    <row r="164" s="2" customFormat="1" ht="16.8" customHeight="1">
      <c r="A164" s="39"/>
      <c r="B164" s="45"/>
      <c r="C164" s="305" t="s">
        <v>778</v>
      </c>
      <c r="D164" s="305" t="s">
        <v>779</v>
      </c>
      <c r="E164" s="18" t="s">
        <v>679</v>
      </c>
      <c r="F164" s="306">
        <v>16</v>
      </c>
      <c r="G164" s="39"/>
      <c r="H164" s="45"/>
    </row>
    <row r="165" s="2" customFormat="1" ht="26.4" customHeight="1">
      <c r="A165" s="39"/>
      <c r="B165" s="45"/>
      <c r="C165" s="300" t="s">
        <v>100</v>
      </c>
      <c r="D165" s="300" t="s">
        <v>101</v>
      </c>
      <c r="E165" s="39"/>
      <c r="F165" s="39"/>
      <c r="G165" s="39"/>
      <c r="H165" s="45"/>
    </row>
    <row r="166" s="2" customFormat="1" ht="16.8" customHeight="1">
      <c r="A166" s="39"/>
      <c r="B166" s="45"/>
      <c r="C166" s="301" t="s">
        <v>630</v>
      </c>
      <c r="D166" s="302" t="s">
        <v>630</v>
      </c>
      <c r="E166" s="303" t="s">
        <v>19</v>
      </c>
      <c r="F166" s="304">
        <v>64</v>
      </c>
      <c r="G166" s="39"/>
      <c r="H166" s="45"/>
    </row>
    <row r="167" s="2" customFormat="1" ht="16.8" customHeight="1">
      <c r="A167" s="39"/>
      <c r="B167" s="45"/>
      <c r="C167" s="305" t="s">
        <v>19</v>
      </c>
      <c r="D167" s="305" t="s">
        <v>631</v>
      </c>
      <c r="E167" s="18" t="s">
        <v>19</v>
      </c>
      <c r="F167" s="306">
        <v>64</v>
      </c>
      <c r="G167" s="39"/>
      <c r="H167" s="45"/>
    </row>
    <row r="168" s="2" customFormat="1" ht="16.8" customHeight="1">
      <c r="A168" s="39"/>
      <c r="B168" s="45"/>
      <c r="C168" s="307" t="s">
        <v>1200</v>
      </c>
      <c r="D168" s="39"/>
      <c r="E168" s="39"/>
      <c r="F168" s="39"/>
      <c r="G168" s="39"/>
      <c r="H168" s="45"/>
    </row>
    <row r="169" s="2" customFormat="1" ht="16.8" customHeight="1">
      <c r="A169" s="39"/>
      <c r="B169" s="45"/>
      <c r="C169" s="305" t="s">
        <v>757</v>
      </c>
      <c r="D169" s="305" t="s">
        <v>1216</v>
      </c>
      <c r="E169" s="18" t="s">
        <v>679</v>
      </c>
      <c r="F169" s="306">
        <v>64</v>
      </c>
      <c r="G169" s="39"/>
      <c r="H169" s="45"/>
    </row>
    <row r="170" s="2" customFormat="1" ht="16.8" customHeight="1">
      <c r="A170" s="39"/>
      <c r="B170" s="45"/>
      <c r="C170" s="305" t="s">
        <v>760</v>
      </c>
      <c r="D170" s="305" t="s">
        <v>761</v>
      </c>
      <c r="E170" s="18" t="s">
        <v>438</v>
      </c>
      <c r="F170" s="306">
        <v>13.76</v>
      </c>
      <c r="G170" s="39"/>
      <c r="H170" s="45"/>
    </row>
    <row r="171" s="2" customFormat="1" ht="16.8" customHeight="1">
      <c r="A171" s="39"/>
      <c r="B171" s="45"/>
      <c r="C171" s="301" t="s">
        <v>1073</v>
      </c>
      <c r="D171" s="302" t="s">
        <v>630</v>
      </c>
      <c r="E171" s="303" t="s">
        <v>19</v>
      </c>
      <c r="F171" s="304">
        <v>64</v>
      </c>
      <c r="G171" s="39"/>
      <c r="H171" s="45"/>
    </row>
    <row r="172" s="2" customFormat="1" ht="16.8" customHeight="1">
      <c r="A172" s="39"/>
      <c r="B172" s="45"/>
      <c r="C172" s="305" t="s">
        <v>19</v>
      </c>
      <c r="D172" s="305" t="s">
        <v>631</v>
      </c>
      <c r="E172" s="18" t="s">
        <v>19</v>
      </c>
      <c r="F172" s="306">
        <v>64</v>
      </c>
      <c r="G172" s="39"/>
      <c r="H172" s="45"/>
    </row>
    <row r="173" s="2" customFormat="1" ht="16.8" customHeight="1">
      <c r="A173" s="39"/>
      <c r="B173" s="45"/>
      <c r="C173" s="307" t="s">
        <v>1200</v>
      </c>
      <c r="D173" s="39"/>
      <c r="E173" s="39"/>
      <c r="F173" s="39"/>
      <c r="G173" s="39"/>
      <c r="H173" s="45"/>
    </row>
    <row r="174" s="2" customFormat="1" ht="16.8" customHeight="1">
      <c r="A174" s="39"/>
      <c r="B174" s="45"/>
      <c r="C174" s="305" t="s">
        <v>778</v>
      </c>
      <c r="D174" s="305" t="s">
        <v>779</v>
      </c>
      <c r="E174" s="18" t="s">
        <v>679</v>
      </c>
      <c r="F174" s="306">
        <v>16</v>
      </c>
      <c r="G174" s="39"/>
      <c r="H174" s="45"/>
    </row>
    <row r="175" s="2" customFormat="1" ht="26.4" customHeight="1">
      <c r="A175" s="39"/>
      <c r="B175" s="45"/>
      <c r="C175" s="300" t="s">
        <v>103</v>
      </c>
      <c r="D175" s="300" t="s">
        <v>104</v>
      </c>
      <c r="E175" s="39"/>
      <c r="F175" s="39"/>
      <c r="G175" s="39"/>
      <c r="H175" s="45"/>
    </row>
    <row r="176" s="2" customFormat="1" ht="16.8" customHeight="1">
      <c r="A176" s="39"/>
      <c r="B176" s="45"/>
      <c r="C176" s="301" t="s">
        <v>1073</v>
      </c>
      <c r="D176" s="302" t="s">
        <v>630</v>
      </c>
      <c r="E176" s="303" t="s">
        <v>19</v>
      </c>
      <c r="F176" s="304">
        <v>64</v>
      </c>
      <c r="G176" s="39"/>
      <c r="H176" s="45"/>
    </row>
    <row r="177" s="2" customFormat="1" ht="16.8" customHeight="1">
      <c r="A177" s="39"/>
      <c r="B177" s="45"/>
      <c r="C177" s="305" t="s">
        <v>19</v>
      </c>
      <c r="D177" s="305" t="s">
        <v>631</v>
      </c>
      <c r="E177" s="18" t="s">
        <v>19</v>
      </c>
      <c r="F177" s="306">
        <v>64</v>
      </c>
      <c r="G177" s="39"/>
      <c r="H177" s="45"/>
    </row>
    <row r="178" s="2" customFormat="1" ht="16.8" customHeight="1">
      <c r="A178" s="39"/>
      <c r="B178" s="45"/>
      <c r="C178" s="307" t="s">
        <v>1200</v>
      </c>
      <c r="D178" s="39"/>
      <c r="E178" s="39"/>
      <c r="F178" s="39"/>
      <c r="G178" s="39"/>
      <c r="H178" s="45"/>
    </row>
    <row r="179" s="2" customFormat="1" ht="16.8" customHeight="1">
      <c r="A179" s="39"/>
      <c r="B179" s="45"/>
      <c r="C179" s="305" t="s">
        <v>778</v>
      </c>
      <c r="D179" s="305" t="s">
        <v>779</v>
      </c>
      <c r="E179" s="18" t="s">
        <v>679</v>
      </c>
      <c r="F179" s="306">
        <v>16</v>
      </c>
      <c r="G179" s="39"/>
      <c r="H179" s="45"/>
    </row>
    <row r="180" s="2" customFormat="1" ht="7.44" customHeight="1">
      <c r="A180" s="39"/>
      <c r="B180" s="157"/>
      <c r="C180" s="158"/>
      <c r="D180" s="158"/>
      <c r="E180" s="158"/>
      <c r="F180" s="158"/>
      <c r="G180" s="158"/>
      <c r="H180" s="45"/>
    </row>
    <row r="181" s="2" customFormat="1">
      <c r="A181" s="39"/>
      <c r="B181" s="39"/>
      <c r="C181" s="39"/>
      <c r="D181" s="39"/>
      <c r="E181" s="39"/>
      <c r="F181" s="39"/>
      <c r="G181" s="39"/>
      <c r="H181" s="39"/>
    </row>
  </sheetData>
  <sheetProtection sheet="1" formatColumns="0" formatRows="0" objects="1" scenarios="1" spinCount="100000" saltValue="ETlgvAy4X6i5aCslNc13S3wIMXOmGQeyLFaboFGymLcQl90jmyVjT5oUMVvd/UBTXQrYEMLxD/84rALs5IyvlQ==" hashValue="KHNDwYC0czmPJ2PHQIT0EnM7cK/5DaFJHFNHFfzg9syyCuFDtpSX8JkW83yYexcumpCoAxkY6gER3R4C5wQJ6A==" algorithmName="SHA-512" password="BFDE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Revitalizace veřejného prostoru, lokalita mezi Domem přírody, ul. U červených domků a ul. Lipová alej, Hodonín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ROUND((SUM(BE84:BE101)),  2)</f>
        <v>0</v>
      </c>
      <c r="G33" s="39"/>
      <c r="H33" s="39"/>
      <c r="I33" s="149">
        <v>0.20999999999999999</v>
      </c>
      <c r="J33" s="148">
        <f>ROUND(((SUM(BE84:BE101))*I33),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ROUND((SUM(BF84:BF101)),  2)</f>
        <v>0</v>
      </c>
      <c r="G34" s="39"/>
      <c r="H34" s="39"/>
      <c r="I34" s="149">
        <v>0.12</v>
      </c>
      <c r="J34" s="148">
        <f>ROUND(((SUM(BF84:BF101))*I34),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ROUND((SUM(BG84:BG101)),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ROUND((SUM(BH84:BH101)),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ROUND((SUM(BI84:BI101)),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26.25" customHeight="1">
      <c r="A48" s="39"/>
      <c r="B48" s="40"/>
      <c r="C48" s="41"/>
      <c r="D48" s="41"/>
      <c r="E48" s="161" t="str">
        <f>E7</f>
        <v>Revitalizace veřejného prostoru, lokalita mezi Domem přírody, ul. U červených domků a ul. Lipová alej, Hodonín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00 - 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Hodonín</v>
      </c>
      <c r="G52" s="41"/>
      <c r="H52" s="41"/>
      <c r="I52" s="33" t="s">
        <v>23</v>
      </c>
      <c r="J52" s="73" t="str">
        <f>IF(J12="","",J12)</f>
        <v>14. 12. 2024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Atelier per partes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hidden="1" s="9" customFormat="1" ht="24.96" customHeight="1">
      <c r="A60" s="9"/>
      <c r="B60" s="166"/>
      <c r="C60" s="167"/>
      <c r="D60" s="168" t="s">
        <v>113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114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115</v>
      </c>
      <c r="E62" s="175"/>
      <c r="F62" s="175"/>
      <c r="G62" s="175"/>
      <c r="H62" s="175"/>
      <c r="I62" s="175"/>
      <c r="J62" s="176">
        <f>J89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116</v>
      </c>
      <c r="E63" s="175"/>
      <c r="F63" s="175"/>
      <c r="G63" s="175"/>
      <c r="H63" s="175"/>
      <c r="I63" s="175"/>
      <c r="J63" s="176">
        <f>J96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117</v>
      </c>
      <c r="E64" s="175"/>
      <c r="F64" s="175"/>
      <c r="G64" s="175"/>
      <c r="H64" s="175"/>
      <c r="I64" s="175"/>
      <c r="J64" s="176">
        <f>J99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hidden="1"/>
    <row r="68" hidden="1"/>
    <row r="69" hidden="1"/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118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6.25" customHeight="1">
      <c r="A74" s="39"/>
      <c r="B74" s="40"/>
      <c r="C74" s="41"/>
      <c r="D74" s="41"/>
      <c r="E74" s="161" t="str">
        <f>E7</f>
        <v>Revitalizace veřejného prostoru, lokalita mezi Domem přírody, ul. U červených domků a ul. Lipová alej, Hodonín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107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00 - VRN - vedlejší rozpočtové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Hodonín</v>
      </c>
      <c r="G78" s="41"/>
      <c r="H78" s="41"/>
      <c r="I78" s="33" t="s">
        <v>23</v>
      </c>
      <c r="J78" s="73" t="str">
        <f>IF(J12="","",J12)</f>
        <v>14. 12. 2024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31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33</v>
      </c>
      <c r="J81" s="37" t="str">
        <f>E24</f>
        <v>Atelier per partes s.r.o.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119</v>
      </c>
      <c r="D83" s="181" t="s">
        <v>56</v>
      </c>
      <c r="E83" s="181" t="s">
        <v>52</v>
      </c>
      <c r="F83" s="181" t="s">
        <v>53</v>
      </c>
      <c r="G83" s="181" t="s">
        <v>120</v>
      </c>
      <c r="H83" s="181" t="s">
        <v>121</v>
      </c>
      <c r="I83" s="181" t="s">
        <v>122</v>
      </c>
      <c r="J83" s="181" t="s">
        <v>111</v>
      </c>
      <c r="K83" s="182" t="s">
        <v>123</v>
      </c>
      <c r="L83" s="183"/>
      <c r="M83" s="93" t="s">
        <v>19</v>
      </c>
      <c r="N83" s="94" t="s">
        <v>41</v>
      </c>
      <c r="O83" s="94" t="s">
        <v>124</v>
      </c>
      <c r="P83" s="94" t="s">
        <v>125</v>
      </c>
      <c r="Q83" s="94" t="s">
        <v>126</v>
      </c>
      <c r="R83" s="94" t="s">
        <v>127</v>
      </c>
      <c r="S83" s="94" t="s">
        <v>128</v>
      </c>
      <c r="T83" s="95" t="s">
        <v>129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130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112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131</v>
      </c>
      <c r="F85" s="192" t="s">
        <v>132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P86+P89+P96+P99</f>
        <v>0</v>
      </c>
      <c r="Q85" s="197"/>
      <c r="R85" s="198">
        <f>R86+R89+R96+R99</f>
        <v>0</v>
      </c>
      <c r="S85" s="197"/>
      <c r="T85" s="199">
        <f>T86+T89+T96+T99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133</v>
      </c>
      <c r="AT85" s="201" t="s">
        <v>70</v>
      </c>
      <c r="AU85" s="201" t="s">
        <v>71</v>
      </c>
      <c r="AY85" s="200" t="s">
        <v>134</v>
      </c>
      <c r="BK85" s="202">
        <f>BK86+BK89+BK96+BK99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135</v>
      </c>
      <c r="F86" s="203" t="s">
        <v>136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SUM(P87:P88)</f>
        <v>0</v>
      </c>
      <c r="Q86" s="197"/>
      <c r="R86" s="198">
        <f>SUM(R87:R88)</f>
        <v>0</v>
      </c>
      <c r="S86" s="197"/>
      <c r="T86" s="199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133</v>
      </c>
      <c r="AT86" s="201" t="s">
        <v>70</v>
      </c>
      <c r="AU86" s="201" t="s">
        <v>79</v>
      </c>
      <c r="AY86" s="200" t="s">
        <v>134</v>
      </c>
      <c r="BK86" s="202">
        <f>SUM(BK87:BK88)</f>
        <v>0</v>
      </c>
    </row>
    <row r="87" s="2" customFormat="1" ht="24.15" customHeight="1">
      <c r="A87" s="39"/>
      <c r="B87" s="40"/>
      <c r="C87" s="205" t="s">
        <v>79</v>
      </c>
      <c r="D87" s="205" t="s">
        <v>137</v>
      </c>
      <c r="E87" s="206" t="s">
        <v>138</v>
      </c>
      <c r="F87" s="207" t="s">
        <v>139</v>
      </c>
      <c r="G87" s="208" t="s">
        <v>140</v>
      </c>
      <c r="H87" s="209">
        <v>1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141</v>
      </c>
      <c r="AT87" s="216" t="s">
        <v>137</v>
      </c>
      <c r="AU87" s="216" t="s">
        <v>81</v>
      </c>
      <c r="AY87" s="18" t="s">
        <v>134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141</v>
      </c>
      <c r="BM87" s="216" t="s">
        <v>142</v>
      </c>
    </row>
    <row r="88" s="2" customFormat="1">
      <c r="A88" s="39"/>
      <c r="B88" s="40"/>
      <c r="C88" s="41"/>
      <c r="D88" s="218" t="s">
        <v>143</v>
      </c>
      <c r="E88" s="41"/>
      <c r="F88" s="219" t="s">
        <v>144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143</v>
      </c>
      <c r="AU88" s="18" t="s">
        <v>81</v>
      </c>
    </row>
    <row r="89" s="12" customFormat="1" ht="22.8" customHeight="1">
      <c r="A89" s="12"/>
      <c r="B89" s="189"/>
      <c r="C89" s="190"/>
      <c r="D89" s="191" t="s">
        <v>70</v>
      </c>
      <c r="E89" s="203" t="s">
        <v>145</v>
      </c>
      <c r="F89" s="203" t="s">
        <v>146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SUM(P90:P95)</f>
        <v>0</v>
      </c>
      <c r="Q89" s="197"/>
      <c r="R89" s="198">
        <f>SUM(R90:R95)</f>
        <v>0</v>
      </c>
      <c r="S89" s="197"/>
      <c r="T89" s="199">
        <f>SUM(T90:T95)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133</v>
      </c>
      <c r="AT89" s="201" t="s">
        <v>70</v>
      </c>
      <c r="AU89" s="201" t="s">
        <v>79</v>
      </c>
      <c r="AY89" s="200" t="s">
        <v>134</v>
      </c>
      <c r="BK89" s="202">
        <f>SUM(BK90:BK95)</f>
        <v>0</v>
      </c>
    </row>
    <row r="90" s="2" customFormat="1" ht="16.5" customHeight="1">
      <c r="A90" s="39"/>
      <c r="B90" s="40"/>
      <c r="C90" s="205" t="s">
        <v>81</v>
      </c>
      <c r="D90" s="205" t="s">
        <v>137</v>
      </c>
      <c r="E90" s="206" t="s">
        <v>147</v>
      </c>
      <c r="F90" s="207" t="s">
        <v>148</v>
      </c>
      <c r="G90" s="208" t="s">
        <v>140</v>
      </c>
      <c r="H90" s="209">
        <v>1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141</v>
      </c>
      <c r="AT90" s="216" t="s">
        <v>137</v>
      </c>
      <c r="AU90" s="216" t="s">
        <v>81</v>
      </c>
      <c r="AY90" s="18" t="s">
        <v>134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141</v>
      </c>
      <c r="BM90" s="216" t="s">
        <v>149</v>
      </c>
    </row>
    <row r="91" s="2" customFormat="1" ht="16.5" customHeight="1">
      <c r="A91" s="39"/>
      <c r="B91" s="40"/>
      <c r="C91" s="205" t="s">
        <v>150</v>
      </c>
      <c r="D91" s="205" t="s">
        <v>137</v>
      </c>
      <c r="E91" s="206" t="s">
        <v>151</v>
      </c>
      <c r="F91" s="207" t="s">
        <v>152</v>
      </c>
      <c r="G91" s="208" t="s">
        <v>140</v>
      </c>
      <c r="H91" s="209">
        <v>1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141</v>
      </c>
      <c r="AT91" s="216" t="s">
        <v>137</v>
      </c>
      <c r="AU91" s="216" t="s">
        <v>81</v>
      </c>
      <c r="AY91" s="18" t="s">
        <v>134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141</v>
      </c>
      <c r="BM91" s="216" t="s">
        <v>153</v>
      </c>
    </row>
    <row r="92" s="2" customFormat="1" ht="16.5" customHeight="1">
      <c r="A92" s="39"/>
      <c r="B92" s="40"/>
      <c r="C92" s="205" t="s">
        <v>154</v>
      </c>
      <c r="D92" s="205" t="s">
        <v>137</v>
      </c>
      <c r="E92" s="206" t="s">
        <v>155</v>
      </c>
      <c r="F92" s="207" t="s">
        <v>156</v>
      </c>
      <c r="G92" s="208" t="s">
        <v>140</v>
      </c>
      <c r="H92" s="209">
        <v>1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141</v>
      </c>
      <c r="AT92" s="216" t="s">
        <v>137</v>
      </c>
      <c r="AU92" s="216" t="s">
        <v>81</v>
      </c>
      <c r="AY92" s="18" t="s">
        <v>134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141</v>
      </c>
      <c r="BM92" s="216" t="s">
        <v>157</v>
      </c>
    </row>
    <row r="93" s="2" customFormat="1" ht="16.5" customHeight="1">
      <c r="A93" s="39"/>
      <c r="B93" s="40"/>
      <c r="C93" s="205" t="s">
        <v>133</v>
      </c>
      <c r="D93" s="205" t="s">
        <v>137</v>
      </c>
      <c r="E93" s="206" t="s">
        <v>158</v>
      </c>
      <c r="F93" s="207" t="s">
        <v>159</v>
      </c>
      <c r="G93" s="208" t="s">
        <v>140</v>
      </c>
      <c r="H93" s="209">
        <v>1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141</v>
      </c>
      <c r="AT93" s="216" t="s">
        <v>137</v>
      </c>
      <c r="AU93" s="216" t="s">
        <v>81</v>
      </c>
      <c r="AY93" s="18" t="s">
        <v>134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141</v>
      </c>
      <c r="BM93" s="216" t="s">
        <v>160</v>
      </c>
    </row>
    <row r="94" s="2" customFormat="1" ht="16.5" customHeight="1">
      <c r="A94" s="39"/>
      <c r="B94" s="40"/>
      <c r="C94" s="205" t="s">
        <v>161</v>
      </c>
      <c r="D94" s="205" t="s">
        <v>137</v>
      </c>
      <c r="E94" s="206" t="s">
        <v>162</v>
      </c>
      <c r="F94" s="207" t="s">
        <v>163</v>
      </c>
      <c r="G94" s="208" t="s">
        <v>140</v>
      </c>
      <c r="H94" s="209">
        <v>1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141</v>
      </c>
      <c r="AT94" s="216" t="s">
        <v>137</v>
      </c>
      <c r="AU94" s="216" t="s">
        <v>81</v>
      </c>
      <c r="AY94" s="18" t="s">
        <v>134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141</v>
      </c>
      <c r="BM94" s="216" t="s">
        <v>164</v>
      </c>
    </row>
    <row r="95" s="2" customFormat="1">
      <c r="A95" s="39"/>
      <c r="B95" s="40"/>
      <c r="C95" s="41"/>
      <c r="D95" s="218" t="s">
        <v>143</v>
      </c>
      <c r="E95" s="41"/>
      <c r="F95" s="219" t="s">
        <v>165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143</v>
      </c>
      <c r="AU95" s="18" t="s">
        <v>81</v>
      </c>
    </row>
    <row r="96" s="12" customFormat="1" ht="22.8" customHeight="1">
      <c r="A96" s="12"/>
      <c r="B96" s="189"/>
      <c r="C96" s="190"/>
      <c r="D96" s="191" t="s">
        <v>70</v>
      </c>
      <c r="E96" s="203" t="s">
        <v>166</v>
      </c>
      <c r="F96" s="203" t="s">
        <v>167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SUM(P97:P98)</f>
        <v>0</v>
      </c>
      <c r="Q96" s="197"/>
      <c r="R96" s="198">
        <f>SUM(R97:R98)</f>
        <v>0</v>
      </c>
      <c r="S96" s="197"/>
      <c r="T96" s="199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133</v>
      </c>
      <c r="AT96" s="201" t="s">
        <v>70</v>
      </c>
      <c r="AU96" s="201" t="s">
        <v>79</v>
      </c>
      <c r="AY96" s="200" t="s">
        <v>134</v>
      </c>
      <c r="BK96" s="202">
        <f>SUM(BK97:BK98)</f>
        <v>0</v>
      </c>
    </row>
    <row r="97" s="2" customFormat="1" ht="37.8" customHeight="1">
      <c r="A97" s="39"/>
      <c r="B97" s="40"/>
      <c r="C97" s="205" t="s">
        <v>168</v>
      </c>
      <c r="D97" s="205" t="s">
        <v>137</v>
      </c>
      <c r="E97" s="206" t="s">
        <v>169</v>
      </c>
      <c r="F97" s="207" t="s">
        <v>170</v>
      </c>
      <c r="G97" s="208" t="s">
        <v>140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141</v>
      </c>
      <c r="AT97" s="216" t="s">
        <v>137</v>
      </c>
      <c r="AU97" s="216" t="s">
        <v>81</v>
      </c>
      <c r="AY97" s="18" t="s">
        <v>134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141</v>
      </c>
      <c r="BM97" s="216" t="s">
        <v>171</v>
      </c>
    </row>
    <row r="98" s="2" customFormat="1" ht="66.75" customHeight="1">
      <c r="A98" s="39"/>
      <c r="B98" s="40"/>
      <c r="C98" s="205" t="s">
        <v>172</v>
      </c>
      <c r="D98" s="205" t="s">
        <v>137</v>
      </c>
      <c r="E98" s="206" t="s">
        <v>173</v>
      </c>
      <c r="F98" s="207" t="s">
        <v>174</v>
      </c>
      <c r="G98" s="208" t="s">
        <v>140</v>
      </c>
      <c r="H98" s="209">
        <v>1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141</v>
      </c>
      <c r="AT98" s="216" t="s">
        <v>137</v>
      </c>
      <c r="AU98" s="216" t="s">
        <v>81</v>
      </c>
      <c r="AY98" s="18" t="s">
        <v>134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141</v>
      </c>
      <c r="BM98" s="216" t="s">
        <v>175</v>
      </c>
    </row>
    <row r="99" s="12" customFormat="1" ht="22.8" customHeight="1">
      <c r="A99" s="12"/>
      <c r="B99" s="189"/>
      <c r="C99" s="190"/>
      <c r="D99" s="191" t="s">
        <v>70</v>
      </c>
      <c r="E99" s="203" t="s">
        <v>176</v>
      </c>
      <c r="F99" s="203" t="s">
        <v>177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SUM(P100:P101)</f>
        <v>0</v>
      </c>
      <c r="Q99" s="197"/>
      <c r="R99" s="198">
        <f>SUM(R100:R101)</f>
        <v>0</v>
      </c>
      <c r="S99" s="197"/>
      <c r="T99" s="199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133</v>
      </c>
      <c r="AT99" s="201" t="s">
        <v>70</v>
      </c>
      <c r="AU99" s="201" t="s">
        <v>79</v>
      </c>
      <c r="AY99" s="200" t="s">
        <v>134</v>
      </c>
      <c r="BK99" s="202">
        <f>SUM(BK100:BK101)</f>
        <v>0</v>
      </c>
    </row>
    <row r="100" s="2" customFormat="1" ht="33" customHeight="1">
      <c r="A100" s="39"/>
      <c r="B100" s="40"/>
      <c r="C100" s="205" t="s">
        <v>178</v>
      </c>
      <c r="D100" s="205" t="s">
        <v>137</v>
      </c>
      <c r="E100" s="206" t="s">
        <v>179</v>
      </c>
      <c r="F100" s="207" t="s">
        <v>180</v>
      </c>
      <c r="G100" s="208" t="s">
        <v>140</v>
      </c>
      <c r="H100" s="209">
        <v>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141</v>
      </c>
      <c r="AT100" s="216" t="s">
        <v>137</v>
      </c>
      <c r="AU100" s="216" t="s">
        <v>81</v>
      </c>
      <c r="AY100" s="18" t="s">
        <v>134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141</v>
      </c>
      <c r="BM100" s="216" t="s">
        <v>181</v>
      </c>
    </row>
    <row r="101" s="2" customFormat="1" ht="16.5" customHeight="1">
      <c r="A101" s="39"/>
      <c r="B101" s="40"/>
      <c r="C101" s="205" t="s">
        <v>182</v>
      </c>
      <c r="D101" s="205" t="s">
        <v>137</v>
      </c>
      <c r="E101" s="206" t="s">
        <v>183</v>
      </c>
      <c r="F101" s="207" t="s">
        <v>184</v>
      </c>
      <c r="G101" s="208" t="s">
        <v>140</v>
      </c>
      <c r="H101" s="209">
        <v>1</v>
      </c>
      <c r="I101" s="210"/>
      <c r="J101" s="211">
        <f>ROUND(I101*H101,2)</f>
        <v>0</v>
      </c>
      <c r="K101" s="207" t="s">
        <v>19</v>
      </c>
      <c r="L101" s="45"/>
      <c r="M101" s="223" t="s">
        <v>19</v>
      </c>
      <c r="N101" s="224" t="s">
        <v>42</v>
      </c>
      <c r="O101" s="225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141</v>
      </c>
      <c r="AT101" s="216" t="s">
        <v>137</v>
      </c>
      <c r="AU101" s="216" t="s">
        <v>81</v>
      </c>
      <c r="AY101" s="18" t="s">
        <v>134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141</v>
      </c>
      <c r="BM101" s="216" t="s">
        <v>185</v>
      </c>
    </row>
    <row r="102" s="2" customFormat="1" ht="6.96" customHeight="1">
      <c r="A102" s="39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45"/>
      <c r="M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</sheetData>
  <sheetProtection sheet="1" autoFilter="0" formatColumns="0" formatRows="0" objects="1" scenarios="1" spinCount="100000" saltValue="lle6Shq91/TCL7Ag3eSCah/xswfWbrYssHhAlCeJRPHTiV/Wa13oGQI5bCVFpUV0OoBKE/yDI78oMnM5anehWQ==" hashValue="xU9b1ZhJq3WZSJ83B2hpXtDENHPdbMc7P5cJn2W1GQAN51Vu4muL4eEgvxNLU19wxvEoytgk0nf06T57JCBiig==" algorithmName="SHA-512" password="BFDE"/>
  <autoFilter ref="C83:K10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  <c r="AZ2" s="228" t="s">
        <v>186</v>
      </c>
      <c r="BA2" s="228" t="s">
        <v>187</v>
      </c>
      <c r="BB2" s="228" t="s">
        <v>19</v>
      </c>
      <c r="BC2" s="228" t="s">
        <v>188</v>
      </c>
      <c r="BD2" s="22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  <c r="AZ3" s="228" t="s">
        <v>189</v>
      </c>
      <c r="BA3" s="228" t="s">
        <v>190</v>
      </c>
      <c r="BB3" s="228" t="s">
        <v>19</v>
      </c>
      <c r="BC3" s="228" t="s">
        <v>191</v>
      </c>
      <c r="BD3" s="228" t="s">
        <v>81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Revitalizace veřejného prostoru, lokalita mezi Domem přírody, ul. U červených domků a ul. Lipová alej, Hodonín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ROUND((SUM(BE85:BE212)),  2)</f>
        <v>0</v>
      </c>
      <c r="G33" s="39"/>
      <c r="H33" s="39"/>
      <c r="I33" s="149">
        <v>0.20999999999999999</v>
      </c>
      <c r="J33" s="148">
        <f>ROUND(((SUM(BE85:BE212))*I33),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ROUND((SUM(BF85:BF212)),  2)</f>
        <v>0</v>
      </c>
      <c r="G34" s="39"/>
      <c r="H34" s="39"/>
      <c r="I34" s="149">
        <v>0.12</v>
      </c>
      <c r="J34" s="148">
        <f>ROUND(((SUM(BF85:BF212))*I34),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ROUND((SUM(BG85:BG212)),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ROUND((SUM(BH85:BH212)),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ROUND((SUM(BI85:BI212)),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26.25" customHeight="1">
      <c r="A48" s="39"/>
      <c r="B48" s="40"/>
      <c r="C48" s="41"/>
      <c r="D48" s="41"/>
      <c r="E48" s="161" t="str">
        <f>E7</f>
        <v>Revitalizace veřejného prostoru, lokalita mezi Domem přírody, ul. U červených domků a ul. Lipová alej, Hodonín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01 - Zpevněné plochy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Hodonín</v>
      </c>
      <c r="G52" s="41"/>
      <c r="H52" s="41"/>
      <c r="I52" s="33" t="s">
        <v>23</v>
      </c>
      <c r="J52" s="73" t="str">
        <f>IF(J12="","",J12)</f>
        <v>14. 12. 2024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Atelier per partes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hidden="1" s="9" customFormat="1" ht="24.96" customHeight="1">
      <c r="A60" s="9"/>
      <c r="B60" s="166"/>
      <c r="C60" s="167"/>
      <c r="D60" s="168" t="s">
        <v>193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194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195</v>
      </c>
      <c r="E62" s="175"/>
      <c r="F62" s="175"/>
      <c r="G62" s="175"/>
      <c r="H62" s="175"/>
      <c r="I62" s="175"/>
      <c r="J62" s="176">
        <f>J127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196</v>
      </c>
      <c r="E63" s="175"/>
      <c r="F63" s="175"/>
      <c r="G63" s="175"/>
      <c r="H63" s="175"/>
      <c r="I63" s="175"/>
      <c r="J63" s="176">
        <f>J162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197</v>
      </c>
      <c r="E64" s="175"/>
      <c r="F64" s="175"/>
      <c r="G64" s="175"/>
      <c r="H64" s="175"/>
      <c r="I64" s="175"/>
      <c r="J64" s="176">
        <f>J189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2"/>
      <c r="C65" s="173"/>
      <c r="D65" s="174" t="s">
        <v>198</v>
      </c>
      <c r="E65" s="175"/>
      <c r="F65" s="175"/>
      <c r="G65" s="175"/>
      <c r="H65" s="175"/>
      <c r="I65" s="175"/>
      <c r="J65" s="176">
        <f>J211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hidden="1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hidden="1"/>
    <row r="69" hidden="1"/>
    <row r="70" hidden="1"/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118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6.25" customHeight="1">
      <c r="A75" s="39"/>
      <c r="B75" s="40"/>
      <c r="C75" s="41"/>
      <c r="D75" s="41"/>
      <c r="E75" s="161" t="str">
        <f>E7</f>
        <v>Revitalizace veřejného prostoru, lokalita mezi Domem přírody, ul. U červených domků a ul. Lipová alej, Hodonín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107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01 - Zpevněné plochy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Hodonín</v>
      </c>
      <c r="G79" s="41"/>
      <c r="H79" s="41"/>
      <c r="I79" s="33" t="s">
        <v>23</v>
      </c>
      <c r="J79" s="73" t="str">
        <f>IF(J12="","",J12)</f>
        <v>14. 12. 2024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 xml:space="preserve"> </v>
      </c>
      <c r="G81" s="41"/>
      <c r="H81" s="41"/>
      <c r="I81" s="33" t="s">
        <v>31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33</v>
      </c>
      <c r="J82" s="37" t="str">
        <f>E24</f>
        <v>Atelier per partes 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119</v>
      </c>
      <c r="D84" s="181" t="s">
        <v>56</v>
      </c>
      <c r="E84" s="181" t="s">
        <v>52</v>
      </c>
      <c r="F84" s="181" t="s">
        <v>53</v>
      </c>
      <c r="G84" s="181" t="s">
        <v>120</v>
      </c>
      <c r="H84" s="181" t="s">
        <v>121</v>
      </c>
      <c r="I84" s="181" t="s">
        <v>122</v>
      </c>
      <c r="J84" s="181" t="s">
        <v>111</v>
      </c>
      <c r="K84" s="182" t="s">
        <v>123</v>
      </c>
      <c r="L84" s="183"/>
      <c r="M84" s="93" t="s">
        <v>19</v>
      </c>
      <c r="N84" s="94" t="s">
        <v>41</v>
      </c>
      <c r="O84" s="94" t="s">
        <v>124</v>
      </c>
      <c r="P84" s="94" t="s">
        <v>125</v>
      </c>
      <c r="Q84" s="94" t="s">
        <v>126</v>
      </c>
      <c r="R84" s="94" t="s">
        <v>127</v>
      </c>
      <c r="S84" s="94" t="s">
        <v>128</v>
      </c>
      <c r="T84" s="95" t="s">
        <v>129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130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832.67466400000001</v>
      </c>
      <c r="S85" s="97"/>
      <c r="T85" s="187">
        <f>T86</f>
        <v>393.577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70</v>
      </c>
      <c r="AU85" s="18" t="s">
        <v>112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70</v>
      </c>
      <c r="E86" s="192" t="s">
        <v>199</v>
      </c>
      <c r="F86" s="192" t="s">
        <v>200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P87+P127+P162+P189+P211</f>
        <v>0</v>
      </c>
      <c r="Q86" s="197"/>
      <c r="R86" s="198">
        <f>R87+R127+R162+R189+R211</f>
        <v>832.67466400000001</v>
      </c>
      <c r="S86" s="197"/>
      <c r="T86" s="199">
        <f>T87+T127+T162+T189+T211</f>
        <v>393.577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70</v>
      </c>
      <c r="AU86" s="201" t="s">
        <v>71</v>
      </c>
      <c r="AY86" s="200" t="s">
        <v>134</v>
      </c>
      <c r="BK86" s="202">
        <f>BK87+BK127+BK162+BK189+BK211</f>
        <v>0</v>
      </c>
    </row>
    <row r="87" s="12" customFormat="1" ht="22.8" customHeight="1">
      <c r="A87" s="12"/>
      <c r="B87" s="189"/>
      <c r="C87" s="190"/>
      <c r="D87" s="191" t="s">
        <v>70</v>
      </c>
      <c r="E87" s="203" t="s">
        <v>79</v>
      </c>
      <c r="F87" s="203" t="s">
        <v>201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SUM(P88:P126)</f>
        <v>0</v>
      </c>
      <c r="Q87" s="197"/>
      <c r="R87" s="198">
        <f>SUM(R88:R126)</f>
        <v>0</v>
      </c>
      <c r="S87" s="197"/>
      <c r="T87" s="199">
        <f>SUM(T88:T126)</f>
        <v>393.577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70</v>
      </c>
      <c r="AU87" s="201" t="s">
        <v>79</v>
      </c>
      <c r="AY87" s="200" t="s">
        <v>134</v>
      </c>
      <c r="BK87" s="202">
        <f>SUM(BK88:BK126)</f>
        <v>0</v>
      </c>
    </row>
    <row r="88" s="2" customFormat="1" ht="76.35" customHeight="1">
      <c r="A88" s="39"/>
      <c r="B88" s="40"/>
      <c r="C88" s="205" t="s">
        <v>79</v>
      </c>
      <c r="D88" s="205" t="s">
        <v>137</v>
      </c>
      <c r="E88" s="206" t="s">
        <v>202</v>
      </c>
      <c r="F88" s="207" t="s">
        <v>203</v>
      </c>
      <c r="G88" s="208" t="s">
        <v>204</v>
      </c>
      <c r="H88" s="209">
        <v>660.79999999999995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0.255</v>
      </c>
      <c r="T88" s="215">
        <f>S88*H88</f>
        <v>168.50399999999999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154</v>
      </c>
      <c r="AT88" s="216" t="s">
        <v>137</v>
      </c>
      <c r="AU88" s="216" t="s">
        <v>81</v>
      </c>
      <c r="AY88" s="18" t="s">
        <v>134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154</v>
      </c>
      <c r="BM88" s="216" t="s">
        <v>205</v>
      </c>
    </row>
    <row r="89" s="13" customFormat="1">
      <c r="A89" s="13"/>
      <c r="B89" s="229"/>
      <c r="C89" s="230"/>
      <c r="D89" s="218" t="s">
        <v>206</v>
      </c>
      <c r="E89" s="231" t="s">
        <v>19</v>
      </c>
      <c r="F89" s="232" t="s">
        <v>207</v>
      </c>
      <c r="G89" s="230"/>
      <c r="H89" s="233">
        <v>660.79999999999995</v>
      </c>
      <c r="I89" s="234"/>
      <c r="J89" s="230"/>
      <c r="K89" s="230"/>
      <c r="L89" s="235"/>
      <c r="M89" s="236"/>
      <c r="N89" s="237"/>
      <c r="O89" s="237"/>
      <c r="P89" s="237"/>
      <c r="Q89" s="237"/>
      <c r="R89" s="237"/>
      <c r="S89" s="237"/>
      <c r="T89" s="23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9" t="s">
        <v>206</v>
      </c>
      <c r="AU89" s="239" t="s">
        <v>81</v>
      </c>
      <c r="AV89" s="13" t="s">
        <v>81</v>
      </c>
      <c r="AW89" s="13" t="s">
        <v>32</v>
      </c>
      <c r="AX89" s="13" t="s">
        <v>79</v>
      </c>
      <c r="AY89" s="239" t="s">
        <v>134</v>
      </c>
    </row>
    <row r="90" s="2" customFormat="1" ht="66.75" customHeight="1">
      <c r="A90" s="39"/>
      <c r="B90" s="40"/>
      <c r="C90" s="205" t="s">
        <v>81</v>
      </c>
      <c r="D90" s="205" t="s">
        <v>137</v>
      </c>
      <c r="E90" s="206" t="s">
        <v>208</v>
      </c>
      <c r="F90" s="207" t="s">
        <v>209</v>
      </c>
      <c r="G90" s="208" t="s">
        <v>204</v>
      </c>
      <c r="H90" s="209">
        <v>660.79999999999995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0.28999999999999998</v>
      </c>
      <c r="T90" s="215">
        <f>S90*H90</f>
        <v>191.63199999999998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154</v>
      </c>
      <c r="AT90" s="216" t="s">
        <v>137</v>
      </c>
      <c r="AU90" s="216" t="s">
        <v>81</v>
      </c>
      <c r="AY90" s="18" t="s">
        <v>134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154</v>
      </c>
      <c r="BM90" s="216" t="s">
        <v>210</v>
      </c>
    </row>
    <row r="91" s="13" customFormat="1">
      <c r="A91" s="13"/>
      <c r="B91" s="229"/>
      <c r="C91" s="230"/>
      <c r="D91" s="218" t="s">
        <v>206</v>
      </c>
      <c r="E91" s="231" t="s">
        <v>19</v>
      </c>
      <c r="F91" s="232" t="s">
        <v>207</v>
      </c>
      <c r="G91" s="230"/>
      <c r="H91" s="233">
        <v>660.79999999999995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9" t="s">
        <v>206</v>
      </c>
      <c r="AU91" s="239" t="s">
        <v>81</v>
      </c>
      <c r="AV91" s="13" t="s">
        <v>81</v>
      </c>
      <c r="AW91" s="13" t="s">
        <v>32</v>
      </c>
      <c r="AX91" s="13" t="s">
        <v>79</v>
      </c>
      <c r="AY91" s="239" t="s">
        <v>134</v>
      </c>
    </row>
    <row r="92" s="2" customFormat="1" ht="66.75" customHeight="1">
      <c r="A92" s="39"/>
      <c r="B92" s="40"/>
      <c r="C92" s="205" t="s">
        <v>150</v>
      </c>
      <c r="D92" s="205" t="s">
        <v>137</v>
      </c>
      <c r="E92" s="206" t="s">
        <v>211</v>
      </c>
      <c r="F92" s="207" t="s">
        <v>212</v>
      </c>
      <c r="G92" s="208" t="s">
        <v>204</v>
      </c>
      <c r="H92" s="209">
        <v>5.25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0.28999999999999998</v>
      </c>
      <c r="T92" s="215">
        <f>S92*H92</f>
        <v>1.5225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154</v>
      </c>
      <c r="AT92" s="216" t="s">
        <v>137</v>
      </c>
      <c r="AU92" s="216" t="s">
        <v>81</v>
      </c>
      <c r="AY92" s="18" t="s">
        <v>134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154</v>
      </c>
      <c r="BM92" s="216" t="s">
        <v>213</v>
      </c>
    </row>
    <row r="93" s="13" customFormat="1">
      <c r="A93" s="13"/>
      <c r="B93" s="229"/>
      <c r="C93" s="230"/>
      <c r="D93" s="218" t="s">
        <v>206</v>
      </c>
      <c r="E93" s="231" t="s">
        <v>19</v>
      </c>
      <c r="F93" s="232" t="s">
        <v>214</v>
      </c>
      <c r="G93" s="230"/>
      <c r="H93" s="233">
        <v>5.25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9" t="s">
        <v>206</v>
      </c>
      <c r="AU93" s="239" t="s">
        <v>81</v>
      </c>
      <c r="AV93" s="13" t="s">
        <v>81</v>
      </c>
      <c r="AW93" s="13" t="s">
        <v>32</v>
      </c>
      <c r="AX93" s="13" t="s">
        <v>79</v>
      </c>
      <c r="AY93" s="239" t="s">
        <v>134</v>
      </c>
    </row>
    <row r="94" s="2" customFormat="1" ht="55.5" customHeight="1">
      <c r="A94" s="39"/>
      <c r="B94" s="40"/>
      <c r="C94" s="205" t="s">
        <v>154</v>
      </c>
      <c r="D94" s="205" t="s">
        <v>137</v>
      </c>
      <c r="E94" s="206" t="s">
        <v>215</v>
      </c>
      <c r="F94" s="207" t="s">
        <v>216</v>
      </c>
      <c r="G94" s="208" t="s">
        <v>204</v>
      </c>
      <c r="H94" s="209">
        <v>5.25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0.22</v>
      </c>
      <c r="T94" s="215">
        <f>S94*H94</f>
        <v>1.155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154</v>
      </c>
      <c r="AT94" s="216" t="s">
        <v>137</v>
      </c>
      <c r="AU94" s="216" t="s">
        <v>81</v>
      </c>
      <c r="AY94" s="18" t="s">
        <v>134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154</v>
      </c>
      <c r="BM94" s="216" t="s">
        <v>217</v>
      </c>
    </row>
    <row r="95" s="13" customFormat="1">
      <c r="A95" s="13"/>
      <c r="B95" s="229"/>
      <c r="C95" s="230"/>
      <c r="D95" s="218" t="s">
        <v>206</v>
      </c>
      <c r="E95" s="231" t="s">
        <v>19</v>
      </c>
      <c r="F95" s="232" t="s">
        <v>214</v>
      </c>
      <c r="G95" s="230"/>
      <c r="H95" s="233">
        <v>5.25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9" t="s">
        <v>206</v>
      </c>
      <c r="AU95" s="239" t="s">
        <v>81</v>
      </c>
      <c r="AV95" s="13" t="s">
        <v>81</v>
      </c>
      <c r="AW95" s="13" t="s">
        <v>32</v>
      </c>
      <c r="AX95" s="13" t="s">
        <v>79</v>
      </c>
      <c r="AY95" s="239" t="s">
        <v>134</v>
      </c>
    </row>
    <row r="96" s="2" customFormat="1" ht="49.05" customHeight="1">
      <c r="A96" s="39"/>
      <c r="B96" s="40"/>
      <c r="C96" s="205" t="s">
        <v>133</v>
      </c>
      <c r="D96" s="205" t="s">
        <v>137</v>
      </c>
      <c r="E96" s="206" t="s">
        <v>218</v>
      </c>
      <c r="F96" s="207" t="s">
        <v>219</v>
      </c>
      <c r="G96" s="208" t="s">
        <v>220</v>
      </c>
      <c r="H96" s="209">
        <v>17.5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0.20499999999999999</v>
      </c>
      <c r="T96" s="215">
        <f>S96*H96</f>
        <v>3.5874999999999999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154</v>
      </c>
      <c r="AT96" s="216" t="s">
        <v>137</v>
      </c>
      <c r="AU96" s="216" t="s">
        <v>81</v>
      </c>
      <c r="AY96" s="18" t="s">
        <v>134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154</v>
      </c>
      <c r="BM96" s="216" t="s">
        <v>221</v>
      </c>
    </row>
    <row r="97" s="13" customFormat="1">
      <c r="A97" s="13"/>
      <c r="B97" s="229"/>
      <c r="C97" s="230"/>
      <c r="D97" s="218" t="s">
        <v>206</v>
      </c>
      <c r="E97" s="231" t="s">
        <v>19</v>
      </c>
      <c r="F97" s="232" t="s">
        <v>222</v>
      </c>
      <c r="G97" s="230"/>
      <c r="H97" s="233">
        <v>17.5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9" t="s">
        <v>206</v>
      </c>
      <c r="AU97" s="239" t="s">
        <v>81</v>
      </c>
      <c r="AV97" s="13" t="s">
        <v>81</v>
      </c>
      <c r="AW97" s="13" t="s">
        <v>32</v>
      </c>
      <c r="AX97" s="13" t="s">
        <v>79</v>
      </c>
      <c r="AY97" s="239" t="s">
        <v>134</v>
      </c>
    </row>
    <row r="98" s="2" customFormat="1" ht="37.8" customHeight="1">
      <c r="A98" s="39"/>
      <c r="B98" s="40"/>
      <c r="C98" s="205" t="s">
        <v>161</v>
      </c>
      <c r="D98" s="205" t="s">
        <v>137</v>
      </c>
      <c r="E98" s="206" t="s">
        <v>223</v>
      </c>
      <c r="F98" s="207" t="s">
        <v>224</v>
      </c>
      <c r="G98" s="208" t="s">
        <v>220</v>
      </c>
      <c r="H98" s="209">
        <v>679.39999999999998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0.040000000000000001</v>
      </c>
      <c r="T98" s="215">
        <f>S98*H98</f>
        <v>27.175999999999998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154</v>
      </c>
      <c r="AT98" s="216" t="s">
        <v>137</v>
      </c>
      <c r="AU98" s="216" t="s">
        <v>81</v>
      </c>
      <c r="AY98" s="18" t="s">
        <v>134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154</v>
      </c>
      <c r="BM98" s="216" t="s">
        <v>225</v>
      </c>
    </row>
    <row r="99" s="13" customFormat="1">
      <c r="A99" s="13"/>
      <c r="B99" s="229"/>
      <c r="C99" s="230"/>
      <c r="D99" s="218" t="s">
        <v>206</v>
      </c>
      <c r="E99" s="231" t="s">
        <v>19</v>
      </c>
      <c r="F99" s="232" t="s">
        <v>226</v>
      </c>
      <c r="G99" s="230"/>
      <c r="H99" s="233">
        <v>679.39999999999998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9" t="s">
        <v>206</v>
      </c>
      <c r="AU99" s="239" t="s">
        <v>81</v>
      </c>
      <c r="AV99" s="13" t="s">
        <v>81</v>
      </c>
      <c r="AW99" s="13" t="s">
        <v>32</v>
      </c>
      <c r="AX99" s="13" t="s">
        <v>79</v>
      </c>
      <c r="AY99" s="239" t="s">
        <v>134</v>
      </c>
    </row>
    <row r="100" s="2" customFormat="1" ht="33" customHeight="1">
      <c r="A100" s="39"/>
      <c r="B100" s="40"/>
      <c r="C100" s="205" t="s">
        <v>168</v>
      </c>
      <c r="D100" s="205" t="s">
        <v>137</v>
      </c>
      <c r="E100" s="206" t="s">
        <v>227</v>
      </c>
      <c r="F100" s="207" t="s">
        <v>228</v>
      </c>
      <c r="G100" s="208" t="s">
        <v>229</v>
      </c>
      <c r="H100" s="209">
        <v>98.340000000000003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154</v>
      </c>
      <c r="AT100" s="216" t="s">
        <v>137</v>
      </c>
      <c r="AU100" s="216" t="s">
        <v>81</v>
      </c>
      <c r="AY100" s="18" t="s">
        <v>134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154</v>
      </c>
      <c r="BM100" s="216" t="s">
        <v>230</v>
      </c>
    </row>
    <row r="101" s="13" customFormat="1">
      <c r="A101" s="13"/>
      <c r="B101" s="229"/>
      <c r="C101" s="230"/>
      <c r="D101" s="218" t="s">
        <v>206</v>
      </c>
      <c r="E101" s="231" t="s">
        <v>19</v>
      </c>
      <c r="F101" s="232" t="s">
        <v>231</v>
      </c>
      <c r="G101" s="230"/>
      <c r="H101" s="233">
        <v>38.340000000000003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9" t="s">
        <v>206</v>
      </c>
      <c r="AU101" s="239" t="s">
        <v>81</v>
      </c>
      <c r="AV101" s="13" t="s">
        <v>81</v>
      </c>
      <c r="AW101" s="13" t="s">
        <v>32</v>
      </c>
      <c r="AX101" s="13" t="s">
        <v>71</v>
      </c>
      <c r="AY101" s="239" t="s">
        <v>134</v>
      </c>
    </row>
    <row r="102" s="13" customFormat="1">
      <c r="A102" s="13"/>
      <c r="B102" s="229"/>
      <c r="C102" s="230"/>
      <c r="D102" s="218" t="s">
        <v>206</v>
      </c>
      <c r="E102" s="231" t="s">
        <v>19</v>
      </c>
      <c r="F102" s="232" t="s">
        <v>232</v>
      </c>
      <c r="G102" s="230"/>
      <c r="H102" s="233">
        <v>60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9" t="s">
        <v>206</v>
      </c>
      <c r="AU102" s="239" t="s">
        <v>81</v>
      </c>
      <c r="AV102" s="13" t="s">
        <v>81</v>
      </c>
      <c r="AW102" s="13" t="s">
        <v>32</v>
      </c>
      <c r="AX102" s="13" t="s">
        <v>71</v>
      </c>
      <c r="AY102" s="239" t="s">
        <v>134</v>
      </c>
    </row>
    <row r="103" s="14" customFormat="1">
      <c r="A103" s="14"/>
      <c r="B103" s="240"/>
      <c r="C103" s="241"/>
      <c r="D103" s="218" t="s">
        <v>206</v>
      </c>
      <c r="E103" s="242" t="s">
        <v>186</v>
      </c>
      <c r="F103" s="243" t="s">
        <v>233</v>
      </c>
      <c r="G103" s="241"/>
      <c r="H103" s="244">
        <v>98.340000000000003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0" t="s">
        <v>206</v>
      </c>
      <c r="AU103" s="250" t="s">
        <v>81</v>
      </c>
      <c r="AV103" s="14" t="s">
        <v>154</v>
      </c>
      <c r="AW103" s="14" t="s">
        <v>32</v>
      </c>
      <c r="AX103" s="14" t="s">
        <v>79</v>
      </c>
      <c r="AY103" s="250" t="s">
        <v>134</v>
      </c>
    </row>
    <row r="104" s="2" customFormat="1">
      <c r="A104" s="39"/>
      <c r="B104" s="40"/>
      <c r="C104" s="41"/>
      <c r="D104" s="218" t="s">
        <v>234</v>
      </c>
      <c r="E104" s="41"/>
      <c r="F104" s="251" t="s">
        <v>235</v>
      </c>
      <c r="G104" s="41"/>
      <c r="H104" s="41"/>
      <c r="I104" s="41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U104" s="18" t="s">
        <v>81</v>
      </c>
    </row>
    <row r="105" s="2" customFormat="1">
      <c r="A105" s="39"/>
      <c r="B105" s="40"/>
      <c r="C105" s="41"/>
      <c r="D105" s="218" t="s">
        <v>234</v>
      </c>
      <c r="E105" s="41"/>
      <c r="F105" s="252" t="s">
        <v>231</v>
      </c>
      <c r="G105" s="41"/>
      <c r="H105" s="253">
        <v>38.340000000000003</v>
      </c>
      <c r="I105" s="41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U105" s="18" t="s">
        <v>81</v>
      </c>
    </row>
    <row r="106" s="2" customFormat="1">
      <c r="A106" s="39"/>
      <c r="B106" s="40"/>
      <c r="C106" s="41"/>
      <c r="D106" s="218" t="s">
        <v>234</v>
      </c>
      <c r="E106" s="41"/>
      <c r="F106" s="252" t="s">
        <v>232</v>
      </c>
      <c r="G106" s="41"/>
      <c r="H106" s="253">
        <v>60</v>
      </c>
      <c r="I106" s="41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U106" s="18" t="s">
        <v>81</v>
      </c>
    </row>
    <row r="107" s="2" customFormat="1">
      <c r="A107" s="39"/>
      <c r="B107" s="40"/>
      <c r="C107" s="41"/>
      <c r="D107" s="218" t="s">
        <v>234</v>
      </c>
      <c r="E107" s="41"/>
      <c r="F107" s="252" t="s">
        <v>233</v>
      </c>
      <c r="G107" s="41"/>
      <c r="H107" s="253">
        <v>98.340000000000003</v>
      </c>
      <c r="I107" s="41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U107" s="18" t="s">
        <v>81</v>
      </c>
    </row>
    <row r="108" s="2" customFormat="1" ht="62.7" customHeight="1">
      <c r="A108" s="39"/>
      <c r="B108" s="40"/>
      <c r="C108" s="205" t="s">
        <v>172</v>
      </c>
      <c r="D108" s="205" t="s">
        <v>137</v>
      </c>
      <c r="E108" s="206" t="s">
        <v>236</v>
      </c>
      <c r="F108" s="207" t="s">
        <v>237</v>
      </c>
      <c r="G108" s="208" t="s">
        <v>229</v>
      </c>
      <c r="H108" s="209">
        <v>63.396000000000001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154</v>
      </c>
      <c r="AT108" s="216" t="s">
        <v>137</v>
      </c>
      <c r="AU108" s="216" t="s">
        <v>81</v>
      </c>
      <c r="AY108" s="18" t="s">
        <v>134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154</v>
      </c>
      <c r="BM108" s="216" t="s">
        <v>238</v>
      </c>
    </row>
    <row r="109" s="13" customFormat="1">
      <c r="A109" s="13"/>
      <c r="B109" s="229"/>
      <c r="C109" s="230"/>
      <c r="D109" s="218" t="s">
        <v>206</v>
      </c>
      <c r="E109" s="231" t="s">
        <v>19</v>
      </c>
      <c r="F109" s="232" t="s">
        <v>186</v>
      </c>
      <c r="G109" s="230"/>
      <c r="H109" s="233">
        <v>98.340000000000003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9" t="s">
        <v>206</v>
      </c>
      <c r="AU109" s="239" t="s">
        <v>81</v>
      </c>
      <c r="AV109" s="13" t="s">
        <v>81</v>
      </c>
      <c r="AW109" s="13" t="s">
        <v>32</v>
      </c>
      <c r="AX109" s="13" t="s">
        <v>71</v>
      </c>
      <c r="AY109" s="239" t="s">
        <v>134</v>
      </c>
    </row>
    <row r="110" s="13" customFormat="1">
      <c r="A110" s="13"/>
      <c r="B110" s="229"/>
      <c r="C110" s="230"/>
      <c r="D110" s="218" t="s">
        <v>206</v>
      </c>
      <c r="E110" s="231" t="s">
        <v>19</v>
      </c>
      <c r="F110" s="232" t="s">
        <v>239</v>
      </c>
      <c r="G110" s="230"/>
      <c r="H110" s="233">
        <v>-34.944000000000003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9" t="s">
        <v>206</v>
      </c>
      <c r="AU110" s="239" t="s">
        <v>81</v>
      </c>
      <c r="AV110" s="13" t="s">
        <v>81</v>
      </c>
      <c r="AW110" s="13" t="s">
        <v>32</v>
      </c>
      <c r="AX110" s="13" t="s">
        <v>71</v>
      </c>
      <c r="AY110" s="239" t="s">
        <v>134</v>
      </c>
    </row>
    <row r="111" s="14" customFormat="1">
      <c r="A111" s="14"/>
      <c r="B111" s="240"/>
      <c r="C111" s="241"/>
      <c r="D111" s="218" t="s">
        <v>206</v>
      </c>
      <c r="E111" s="242" t="s">
        <v>19</v>
      </c>
      <c r="F111" s="243" t="s">
        <v>233</v>
      </c>
      <c r="G111" s="241"/>
      <c r="H111" s="244">
        <v>63.396000000000001</v>
      </c>
      <c r="I111" s="245"/>
      <c r="J111" s="241"/>
      <c r="K111" s="241"/>
      <c r="L111" s="246"/>
      <c r="M111" s="247"/>
      <c r="N111" s="248"/>
      <c r="O111" s="248"/>
      <c r="P111" s="248"/>
      <c r="Q111" s="248"/>
      <c r="R111" s="248"/>
      <c r="S111" s="248"/>
      <c r="T111" s="24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0" t="s">
        <v>206</v>
      </c>
      <c r="AU111" s="250" t="s">
        <v>81</v>
      </c>
      <c r="AV111" s="14" t="s">
        <v>154</v>
      </c>
      <c r="AW111" s="14" t="s">
        <v>32</v>
      </c>
      <c r="AX111" s="14" t="s">
        <v>79</v>
      </c>
      <c r="AY111" s="250" t="s">
        <v>134</v>
      </c>
    </row>
    <row r="112" s="2" customFormat="1">
      <c r="A112" s="39"/>
      <c r="B112" s="40"/>
      <c r="C112" s="41"/>
      <c r="D112" s="218" t="s">
        <v>234</v>
      </c>
      <c r="E112" s="41"/>
      <c r="F112" s="251" t="s">
        <v>235</v>
      </c>
      <c r="G112" s="41"/>
      <c r="H112" s="41"/>
      <c r="I112" s="41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U112" s="18" t="s">
        <v>81</v>
      </c>
    </row>
    <row r="113" s="2" customFormat="1">
      <c r="A113" s="39"/>
      <c r="B113" s="40"/>
      <c r="C113" s="41"/>
      <c r="D113" s="218" t="s">
        <v>234</v>
      </c>
      <c r="E113" s="41"/>
      <c r="F113" s="252" t="s">
        <v>231</v>
      </c>
      <c r="G113" s="41"/>
      <c r="H113" s="253">
        <v>38.340000000000003</v>
      </c>
      <c r="I113" s="41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U113" s="18" t="s">
        <v>81</v>
      </c>
    </row>
    <row r="114" s="2" customFormat="1">
      <c r="A114" s="39"/>
      <c r="B114" s="40"/>
      <c r="C114" s="41"/>
      <c r="D114" s="218" t="s">
        <v>234</v>
      </c>
      <c r="E114" s="41"/>
      <c r="F114" s="252" t="s">
        <v>232</v>
      </c>
      <c r="G114" s="41"/>
      <c r="H114" s="253">
        <v>60</v>
      </c>
      <c r="I114" s="41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U114" s="18" t="s">
        <v>81</v>
      </c>
    </row>
    <row r="115" s="2" customFormat="1">
      <c r="A115" s="39"/>
      <c r="B115" s="40"/>
      <c r="C115" s="41"/>
      <c r="D115" s="218" t="s">
        <v>234</v>
      </c>
      <c r="E115" s="41"/>
      <c r="F115" s="252" t="s">
        <v>233</v>
      </c>
      <c r="G115" s="41"/>
      <c r="H115" s="253">
        <v>98.340000000000003</v>
      </c>
      <c r="I115" s="41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U115" s="18" t="s">
        <v>81</v>
      </c>
    </row>
    <row r="116" s="2" customFormat="1">
      <c r="A116" s="39"/>
      <c r="B116" s="40"/>
      <c r="C116" s="41"/>
      <c r="D116" s="218" t="s">
        <v>234</v>
      </c>
      <c r="E116" s="41"/>
      <c r="F116" s="251" t="s">
        <v>240</v>
      </c>
      <c r="G116" s="41"/>
      <c r="H116" s="41"/>
      <c r="I116" s="41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U116" s="18" t="s">
        <v>81</v>
      </c>
    </row>
    <row r="117" s="2" customFormat="1">
      <c r="A117" s="39"/>
      <c r="B117" s="40"/>
      <c r="C117" s="41"/>
      <c r="D117" s="218" t="s">
        <v>234</v>
      </c>
      <c r="E117" s="41"/>
      <c r="F117" s="252" t="s">
        <v>241</v>
      </c>
      <c r="G117" s="41"/>
      <c r="H117" s="253">
        <v>32.228000000000002</v>
      </c>
      <c r="I117" s="41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U117" s="18" t="s">
        <v>81</v>
      </c>
    </row>
    <row r="118" s="2" customFormat="1">
      <c r="A118" s="39"/>
      <c r="B118" s="40"/>
      <c r="C118" s="41"/>
      <c r="D118" s="218" t="s">
        <v>234</v>
      </c>
      <c r="E118" s="41"/>
      <c r="F118" s="252" t="s">
        <v>242</v>
      </c>
      <c r="G118" s="41"/>
      <c r="H118" s="253">
        <v>2.7160000000000002</v>
      </c>
      <c r="I118" s="41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U118" s="18" t="s">
        <v>81</v>
      </c>
    </row>
    <row r="119" s="2" customFormat="1">
      <c r="A119" s="39"/>
      <c r="B119" s="40"/>
      <c r="C119" s="41"/>
      <c r="D119" s="218" t="s">
        <v>234</v>
      </c>
      <c r="E119" s="41"/>
      <c r="F119" s="252" t="s">
        <v>233</v>
      </c>
      <c r="G119" s="41"/>
      <c r="H119" s="253">
        <v>34.944000000000003</v>
      </c>
      <c r="I119" s="41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U119" s="18" t="s">
        <v>81</v>
      </c>
    </row>
    <row r="120" s="2" customFormat="1" ht="44.25" customHeight="1">
      <c r="A120" s="39"/>
      <c r="B120" s="40"/>
      <c r="C120" s="205" t="s">
        <v>178</v>
      </c>
      <c r="D120" s="205" t="s">
        <v>137</v>
      </c>
      <c r="E120" s="206" t="s">
        <v>243</v>
      </c>
      <c r="F120" s="207" t="s">
        <v>244</v>
      </c>
      <c r="G120" s="208" t="s">
        <v>229</v>
      </c>
      <c r="H120" s="209">
        <v>34.944000000000003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154</v>
      </c>
      <c r="AT120" s="216" t="s">
        <v>137</v>
      </c>
      <c r="AU120" s="216" t="s">
        <v>81</v>
      </c>
      <c r="AY120" s="18" t="s">
        <v>134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154</v>
      </c>
      <c r="BM120" s="216" t="s">
        <v>245</v>
      </c>
    </row>
    <row r="121" s="13" customFormat="1">
      <c r="A121" s="13"/>
      <c r="B121" s="229"/>
      <c r="C121" s="230"/>
      <c r="D121" s="218" t="s">
        <v>206</v>
      </c>
      <c r="E121" s="231" t="s">
        <v>19</v>
      </c>
      <c r="F121" s="232" t="s">
        <v>241</v>
      </c>
      <c r="G121" s="230"/>
      <c r="H121" s="233">
        <v>32.228000000000002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9" t="s">
        <v>206</v>
      </c>
      <c r="AU121" s="239" t="s">
        <v>81</v>
      </c>
      <c r="AV121" s="13" t="s">
        <v>81</v>
      </c>
      <c r="AW121" s="13" t="s">
        <v>32</v>
      </c>
      <c r="AX121" s="13" t="s">
        <v>71</v>
      </c>
      <c r="AY121" s="239" t="s">
        <v>134</v>
      </c>
    </row>
    <row r="122" s="13" customFormat="1">
      <c r="A122" s="13"/>
      <c r="B122" s="229"/>
      <c r="C122" s="230"/>
      <c r="D122" s="218" t="s">
        <v>206</v>
      </c>
      <c r="E122" s="231" t="s">
        <v>19</v>
      </c>
      <c r="F122" s="232" t="s">
        <v>242</v>
      </c>
      <c r="G122" s="230"/>
      <c r="H122" s="233">
        <v>2.7160000000000002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9" t="s">
        <v>206</v>
      </c>
      <c r="AU122" s="239" t="s">
        <v>81</v>
      </c>
      <c r="AV122" s="13" t="s">
        <v>81</v>
      </c>
      <c r="AW122" s="13" t="s">
        <v>32</v>
      </c>
      <c r="AX122" s="13" t="s">
        <v>71</v>
      </c>
      <c r="AY122" s="239" t="s">
        <v>134</v>
      </c>
    </row>
    <row r="123" s="14" customFormat="1">
      <c r="A123" s="14"/>
      <c r="B123" s="240"/>
      <c r="C123" s="241"/>
      <c r="D123" s="218" t="s">
        <v>206</v>
      </c>
      <c r="E123" s="242" t="s">
        <v>189</v>
      </c>
      <c r="F123" s="243" t="s">
        <v>233</v>
      </c>
      <c r="G123" s="241"/>
      <c r="H123" s="244">
        <v>34.944000000000003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0" t="s">
        <v>206</v>
      </c>
      <c r="AU123" s="250" t="s">
        <v>81</v>
      </c>
      <c r="AV123" s="14" t="s">
        <v>154</v>
      </c>
      <c r="AW123" s="14" t="s">
        <v>32</v>
      </c>
      <c r="AX123" s="14" t="s">
        <v>79</v>
      </c>
      <c r="AY123" s="250" t="s">
        <v>134</v>
      </c>
    </row>
    <row r="124" s="2" customFormat="1" ht="33" customHeight="1">
      <c r="A124" s="39"/>
      <c r="B124" s="40"/>
      <c r="C124" s="205" t="s">
        <v>246</v>
      </c>
      <c r="D124" s="205" t="s">
        <v>137</v>
      </c>
      <c r="E124" s="206" t="s">
        <v>247</v>
      </c>
      <c r="F124" s="207" t="s">
        <v>248</v>
      </c>
      <c r="G124" s="208" t="s">
        <v>204</v>
      </c>
      <c r="H124" s="209">
        <v>825.29999999999995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154</v>
      </c>
      <c r="AT124" s="216" t="s">
        <v>137</v>
      </c>
      <c r="AU124" s="216" t="s">
        <v>81</v>
      </c>
      <c r="AY124" s="18" t="s">
        <v>134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154</v>
      </c>
      <c r="BM124" s="216" t="s">
        <v>249</v>
      </c>
    </row>
    <row r="125" s="13" customFormat="1">
      <c r="A125" s="13"/>
      <c r="B125" s="229"/>
      <c r="C125" s="230"/>
      <c r="D125" s="218" t="s">
        <v>206</v>
      </c>
      <c r="E125" s="231" t="s">
        <v>19</v>
      </c>
      <c r="F125" s="232" t="s">
        <v>250</v>
      </c>
      <c r="G125" s="230"/>
      <c r="H125" s="233">
        <v>589.5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206</v>
      </c>
      <c r="AU125" s="239" t="s">
        <v>81</v>
      </c>
      <c r="AV125" s="13" t="s">
        <v>81</v>
      </c>
      <c r="AW125" s="13" t="s">
        <v>32</v>
      </c>
      <c r="AX125" s="13" t="s">
        <v>71</v>
      </c>
      <c r="AY125" s="239" t="s">
        <v>134</v>
      </c>
    </row>
    <row r="126" s="13" customFormat="1">
      <c r="A126" s="13"/>
      <c r="B126" s="229"/>
      <c r="C126" s="230"/>
      <c r="D126" s="218" t="s">
        <v>206</v>
      </c>
      <c r="E126" s="231" t="s">
        <v>19</v>
      </c>
      <c r="F126" s="232" t="s">
        <v>251</v>
      </c>
      <c r="G126" s="230"/>
      <c r="H126" s="233">
        <v>825.29999999999995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9" t="s">
        <v>206</v>
      </c>
      <c r="AU126" s="239" t="s">
        <v>81</v>
      </c>
      <c r="AV126" s="13" t="s">
        <v>81</v>
      </c>
      <c r="AW126" s="13" t="s">
        <v>32</v>
      </c>
      <c r="AX126" s="13" t="s">
        <v>79</v>
      </c>
      <c r="AY126" s="239" t="s">
        <v>134</v>
      </c>
    </row>
    <row r="127" s="12" customFormat="1" ht="22.8" customHeight="1">
      <c r="A127" s="12"/>
      <c r="B127" s="189"/>
      <c r="C127" s="190"/>
      <c r="D127" s="191" t="s">
        <v>70</v>
      </c>
      <c r="E127" s="203" t="s">
        <v>133</v>
      </c>
      <c r="F127" s="203" t="s">
        <v>252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SUM(P128:P161)</f>
        <v>0</v>
      </c>
      <c r="Q127" s="197"/>
      <c r="R127" s="198">
        <f>SUM(R128:R161)</f>
        <v>602.83938000000001</v>
      </c>
      <c r="S127" s="197"/>
      <c r="T127" s="199">
        <f>SUM(T128:T161)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79</v>
      </c>
      <c r="AT127" s="201" t="s">
        <v>70</v>
      </c>
      <c r="AU127" s="201" t="s">
        <v>79</v>
      </c>
      <c r="AY127" s="200" t="s">
        <v>134</v>
      </c>
      <c r="BK127" s="202">
        <f>SUM(BK128:BK161)</f>
        <v>0</v>
      </c>
    </row>
    <row r="128" s="2" customFormat="1" ht="33" customHeight="1">
      <c r="A128" s="39"/>
      <c r="B128" s="40"/>
      <c r="C128" s="205" t="s">
        <v>253</v>
      </c>
      <c r="D128" s="205" t="s">
        <v>137</v>
      </c>
      <c r="E128" s="206" t="s">
        <v>254</v>
      </c>
      <c r="F128" s="207" t="s">
        <v>255</v>
      </c>
      <c r="G128" s="208" t="s">
        <v>204</v>
      </c>
      <c r="H128" s="209">
        <v>589.5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0.091999999999999998</v>
      </c>
      <c r="R128" s="214">
        <f>Q128*H128</f>
        <v>54.234000000000002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154</v>
      </c>
      <c r="AT128" s="216" t="s">
        <v>137</v>
      </c>
      <c r="AU128" s="216" t="s">
        <v>81</v>
      </c>
      <c r="AY128" s="18" t="s">
        <v>134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154</v>
      </c>
      <c r="BM128" s="216" t="s">
        <v>256</v>
      </c>
    </row>
    <row r="129" s="13" customFormat="1">
      <c r="A129" s="13"/>
      <c r="B129" s="229"/>
      <c r="C129" s="230"/>
      <c r="D129" s="218" t="s">
        <v>206</v>
      </c>
      <c r="E129" s="231" t="s">
        <v>19</v>
      </c>
      <c r="F129" s="232" t="s">
        <v>250</v>
      </c>
      <c r="G129" s="230"/>
      <c r="H129" s="233">
        <v>589.5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9" t="s">
        <v>206</v>
      </c>
      <c r="AU129" s="239" t="s">
        <v>81</v>
      </c>
      <c r="AV129" s="13" t="s">
        <v>81</v>
      </c>
      <c r="AW129" s="13" t="s">
        <v>32</v>
      </c>
      <c r="AX129" s="13" t="s">
        <v>79</v>
      </c>
      <c r="AY129" s="239" t="s">
        <v>134</v>
      </c>
    </row>
    <row r="130" s="2" customFormat="1" ht="33" customHeight="1">
      <c r="A130" s="39"/>
      <c r="B130" s="40"/>
      <c r="C130" s="205" t="s">
        <v>257</v>
      </c>
      <c r="D130" s="205" t="s">
        <v>137</v>
      </c>
      <c r="E130" s="206" t="s">
        <v>258</v>
      </c>
      <c r="F130" s="207" t="s">
        <v>259</v>
      </c>
      <c r="G130" s="208" t="s">
        <v>204</v>
      </c>
      <c r="H130" s="209">
        <v>766.35000000000002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0.46000000000000002</v>
      </c>
      <c r="R130" s="214">
        <f>Q130*H130</f>
        <v>352.52100000000002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154</v>
      </c>
      <c r="AT130" s="216" t="s">
        <v>137</v>
      </c>
      <c r="AU130" s="216" t="s">
        <v>81</v>
      </c>
      <c r="AY130" s="18" t="s">
        <v>134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154</v>
      </c>
      <c r="BM130" s="216" t="s">
        <v>260</v>
      </c>
    </row>
    <row r="131" s="13" customFormat="1">
      <c r="A131" s="13"/>
      <c r="B131" s="229"/>
      <c r="C131" s="230"/>
      <c r="D131" s="218" t="s">
        <v>206</v>
      </c>
      <c r="E131" s="231" t="s">
        <v>19</v>
      </c>
      <c r="F131" s="232" t="s">
        <v>250</v>
      </c>
      <c r="G131" s="230"/>
      <c r="H131" s="233">
        <v>589.5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9" t="s">
        <v>206</v>
      </c>
      <c r="AU131" s="239" t="s">
        <v>81</v>
      </c>
      <c r="AV131" s="13" t="s">
        <v>81</v>
      </c>
      <c r="AW131" s="13" t="s">
        <v>32</v>
      </c>
      <c r="AX131" s="13" t="s">
        <v>71</v>
      </c>
      <c r="AY131" s="239" t="s">
        <v>134</v>
      </c>
    </row>
    <row r="132" s="13" customFormat="1">
      <c r="A132" s="13"/>
      <c r="B132" s="229"/>
      <c r="C132" s="230"/>
      <c r="D132" s="218" t="s">
        <v>206</v>
      </c>
      <c r="E132" s="231" t="s">
        <v>19</v>
      </c>
      <c r="F132" s="232" t="s">
        <v>261</v>
      </c>
      <c r="G132" s="230"/>
      <c r="H132" s="233">
        <v>766.35000000000002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206</v>
      </c>
      <c r="AU132" s="239" t="s">
        <v>81</v>
      </c>
      <c r="AV132" s="13" t="s">
        <v>81</v>
      </c>
      <c r="AW132" s="13" t="s">
        <v>32</v>
      </c>
      <c r="AX132" s="13" t="s">
        <v>79</v>
      </c>
      <c r="AY132" s="239" t="s">
        <v>134</v>
      </c>
    </row>
    <row r="133" s="2" customFormat="1" ht="37.8" customHeight="1">
      <c r="A133" s="39"/>
      <c r="B133" s="40"/>
      <c r="C133" s="205" t="s">
        <v>262</v>
      </c>
      <c r="D133" s="205" t="s">
        <v>137</v>
      </c>
      <c r="E133" s="206" t="s">
        <v>263</v>
      </c>
      <c r="F133" s="207" t="s">
        <v>264</v>
      </c>
      <c r="G133" s="208" t="s">
        <v>204</v>
      </c>
      <c r="H133" s="209">
        <v>5.25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0.26375999999999999</v>
      </c>
      <c r="R133" s="214">
        <f>Q133*H133</f>
        <v>1.3847399999999999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154</v>
      </c>
      <c r="AT133" s="216" t="s">
        <v>137</v>
      </c>
      <c r="AU133" s="216" t="s">
        <v>81</v>
      </c>
      <c r="AY133" s="18" t="s">
        <v>134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154</v>
      </c>
      <c r="BM133" s="216" t="s">
        <v>265</v>
      </c>
    </row>
    <row r="134" s="13" customFormat="1">
      <c r="A134" s="13"/>
      <c r="B134" s="229"/>
      <c r="C134" s="230"/>
      <c r="D134" s="218" t="s">
        <v>206</v>
      </c>
      <c r="E134" s="231" t="s">
        <v>19</v>
      </c>
      <c r="F134" s="232" t="s">
        <v>214</v>
      </c>
      <c r="G134" s="230"/>
      <c r="H134" s="233">
        <v>5.25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206</v>
      </c>
      <c r="AU134" s="239" t="s">
        <v>81</v>
      </c>
      <c r="AV134" s="13" t="s">
        <v>81</v>
      </c>
      <c r="AW134" s="13" t="s">
        <v>32</v>
      </c>
      <c r="AX134" s="13" t="s">
        <v>79</v>
      </c>
      <c r="AY134" s="239" t="s">
        <v>134</v>
      </c>
    </row>
    <row r="135" s="2" customFormat="1" ht="37.8" customHeight="1">
      <c r="A135" s="39"/>
      <c r="B135" s="40"/>
      <c r="C135" s="205" t="s">
        <v>266</v>
      </c>
      <c r="D135" s="205" t="s">
        <v>137</v>
      </c>
      <c r="E135" s="206" t="s">
        <v>267</v>
      </c>
      <c r="F135" s="207" t="s">
        <v>268</v>
      </c>
      <c r="G135" s="208" t="s">
        <v>204</v>
      </c>
      <c r="H135" s="209">
        <v>5.25</v>
      </c>
      <c r="I135" s="210"/>
      <c r="J135" s="211">
        <f>ROUND(I135*H135,2)</f>
        <v>0</v>
      </c>
      <c r="K135" s="207" t="s">
        <v>19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0.25008000000000002</v>
      </c>
      <c r="R135" s="214">
        <f>Q135*H135</f>
        <v>1.3129200000000001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154</v>
      </c>
      <c r="AT135" s="216" t="s">
        <v>137</v>
      </c>
      <c r="AU135" s="216" t="s">
        <v>81</v>
      </c>
      <c r="AY135" s="18" t="s">
        <v>134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154</v>
      </c>
      <c r="BM135" s="216" t="s">
        <v>269</v>
      </c>
    </row>
    <row r="136" s="13" customFormat="1">
      <c r="A136" s="13"/>
      <c r="B136" s="229"/>
      <c r="C136" s="230"/>
      <c r="D136" s="218" t="s">
        <v>206</v>
      </c>
      <c r="E136" s="231" t="s">
        <v>19</v>
      </c>
      <c r="F136" s="232" t="s">
        <v>214</v>
      </c>
      <c r="G136" s="230"/>
      <c r="H136" s="233">
        <v>5.25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206</v>
      </c>
      <c r="AU136" s="239" t="s">
        <v>81</v>
      </c>
      <c r="AV136" s="13" t="s">
        <v>81</v>
      </c>
      <c r="AW136" s="13" t="s">
        <v>32</v>
      </c>
      <c r="AX136" s="13" t="s">
        <v>79</v>
      </c>
      <c r="AY136" s="239" t="s">
        <v>134</v>
      </c>
    </row>
    <row r="137" s="2" customFormat="1" ht="37.8" customHeight="1">
      <c r="A137" s="39"/>
      <c r="B137" s="40"/>
      <c r="C137" s="205" t="s">
        <v>270</v>
      </c>
      <c r="D137" s="205" t="s">
        <v>137</v>
      </c>
      <c r="E137" s="206" t="s">
        <v>271</v>
      </c>
      <c r="F137" s="207" t="s">
        <v>272</v>
      </c>
      <c r="G137" s="208" t="s">
        <v>204</v>
      </c>
      <c r="H137" s="209">
        <v>107.2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0.33206000000000002</v>
      </c>
      <c r="R137" s="214">
        <f>Q137*H137</f>
        <v>35.596832000000006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154</v>
      </c>
      <c r="AT137" s="216" t="s">
        <v>137</v>
      </c>
      <c r="AU137" s="216" t="s">
        <v>81</v>
      </c>
      <c r="AY137" s="18" t="s">
        <v>134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154</v>
      </c>
      <c r="BM137" s="216" t="s">
        <v>273</v>
      </c>
    </row>
    <row r="138" s="13" customFormat="1">
      <c r="A138" s="13"/>
      <c r="B138" s="229"/>
      <c r="C138" s="230"/>
      <c r="D138" s="218" t="s">
        <v>206</v>
      </c>
      <c r="E138" s="231" t="s">
        <v>19</v>
      </c>
      <c r="F138" s="232" t="s">
        <v>274</v>
      </c>
      <c r="G138" s="230"/>
      <c r="H138" s="233">
        <v>107.2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206</v>
      </c>
      <c r="AU138" s="239" t="s">
        <v>81</v>
      </c>
      <c r="AV138" s="13" t="s">
        <v>81</v>
      </c>
      <c r="AW138" s="13" t="s">
        <v>32</v>
      </c>
      <c r="AX138" s="13" t="s">
        <v>79</v>
      </c>
      <c r="AY138" s="239" t="s">
        <v>134</v>
      </c>
    </row>
    <row r="139" s="2" customFormat="1" ht="55.5" customHeight="1">
      <c r="A139" s="39"/>
      <c r="B139" s="40"/>
      <c r="C139" s="205" t="s">
        <v>275</v>
      </c>
      <c r="D139" s="205" t="s">
        <v>137</v>
      </c>
      <c r="E139" s="206" t="s">
        <v>276</v>
      </c>
      <c r="F139" s="207" t="s">
        <v>277</v>
      </c>
      <c r="G139" s="208" t="s">
        <v>204</v>
      </c>
      <c r="H139" s="209">
        <v>52.399999999999999</v>
      </c>
      <c r="I139" s="210"/>
      <c r="J139" s="211">
        <f>ROUND(I139*H139,2)</f>
        <v>0</v>
      </c>
      <c r="K139" s="207" t="s">
        <v>19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0.1837</v>
      </c>
      <c r="R139" s="214">
        <f>Q139*H139</f>
        <v>9.6258800000000004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154</v>
      </c>
      <c r="AT139" s="216" t="s">
        <v>137</v>
      </c>
      <c r="AU139" s="216" t="s">
        <v>81</v>
      </c>
      <c r="AY139" s="18" t="s">
        <v>134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154</v>
      </c>
      <c r="BM139" s="216" t="s">
        <v>278</v>
      </c>
    </row>
    <row r="140" s="2" customFormat="1" ht="16.5" customHeight="1">
      <c r="A140" s="39"/>
      <c r="B140" s="40"/>
      <c r="C140" s="254" t="s">
        <v>279</v>
      </c>
      <c r="D140" s="254" t="s">
        <v>280</v>
      </c>
      <c r="E140" s="255" t="s">
        <v>281</v>
      </c>
      <c r="F140" s="256" t="s">
        <v>282</v>
      </c>
      <c r="G140" s="257" t="s">
        <v>204</v>
      </c>
      <c r="H140" s="258">
        <v>53.448</v>
      </c>
      <c r="I140" s="259"/>
      <c r="J140" s="260">
        <f>ROUND(I140*H140,2)</f>
        <v>0</v>
      </c>
      <c r="K140" s="256" t="s">
        <v>19</v>
      </c>
      <c r="L140" s="261"/>
      <c r="M140" s="262" t="s">
        <v>19</v>
      </c>
      <c r="N140" s="263" t="s">
        <v>42</v>
      </c>
      <c r="O140" s="85"/>
      <c r="P140" s="214">
        <f>O140*H140</f>
        <v>0</v>
      </c>
      <c r="Q140" s="214">
        <v>0.222</v>
      </c>
      <c r="R140" s="214">
        <f>Q140*H140</f>
        <v>11.865456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172</v>
      </c>
      <c r="AT140" s="216" t="s">
        <v>280</v>
      </c>
      <c r="AU140" s="216" t="s">
        <v>81</v>
      </c>
      <c r="AY140" s="18" t="s">
        <v>134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154</v>
      </c>
      <c r="BM140" s="216" t="s">
        <v>283</v>
      </c>
    </row>
    <row r="141" s="13" customFormat="1">
      <c r="A141" s="13"/>
      <c r="B141" s="229"/>
      <c r="C141" s="230"/>
      <c r="D141" s="218" t="s">
        <v>206</v>
      </c>
      <c r="E141" s="231" t="s">
        <v>19</v>
      </c>
      <c r="F141" s="232" t="s">
        <v>284</v>
      </c>
      <c r="G141" s="230"/>
      <c r="H141" s="233">
        <v>53.448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206</v>
      </c>
      <c r="AU141" s="239" t="s">
        <v>81</v>
      </c>
      <c r="AV141" s="13" t="s">
        <v>81</v>
      </c>
      <c r="AW141" s="13" t="s">
        <v>32</v>
      </c>
      <c r="AX141" s="13" t="s">
        <v>79</v>
      </c>
      <c r="AY141" s="239" t="s">
        <v>134</v>
      </c>
    </row>
    <row r="142" s="2" customFormat="1" ht="78" customHeight="1">
      <c r="A142" s="39"/>
      <c r="B142" s="40"/>
      <c r="C142" s="205" t="s">
        <v>7</v>
      </c>
      <c r="D142" s="205" t="s">
        <v>137</v>
      </c>
      <c r="E142" s="206" t="s">
        <v>285</v>
      </c>
      <c r="F142" s="207" t="s">
        <v>286</v>
      </c>
      <c r="G142" s="208" t="s">
        <v>204</v>
      </c>
      <c r="H142" s="209">
        <v>537.10000000000002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0.090620000000000006</v>
      </c>
      <c r="R142" s="214">
        <f>Q142*H142</f>
        <v>48.672002000000006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154</v>
      </c>
      <c r="AT142" s="216" t="s">
        <v>137</v>
      </c>
      <c r="AU142" s="216" t="s">
        <v>81</v>
      </c>
      <c r="AY142" s="18" t="s">
        <v>134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154</v>
      </c>
      <c r="BM142" s="216" t="s">
        <v>287</v>
      </c>
    </row>
    <row r="143" s="2" customFormat="1" ht="24.15" customHeight="1">
      <c r="A143" s="39"/>
      <c r="B143" s="40"/>
      <c r="C143" s="254" t="s">
        <v>288</v>
      </c>
      <c r="D143" s="254" t="s">
        <v>280</v>
      </c>
      <c r="E143" s="255" t="s">
        <v>289</v>
      </c>
      <c r="F143" s="256" t="s">
        <v>290</v>
      </c>
      <c r="G143" s="257" t="s">
        <v>204</v>
      </c>
      <c r="H143" s="258">
        <v>3.6000000000000001</v>
      </c>
      <c r="I143" s="259"/>
      <c r="J143" s="260">
        <f>ROUND(I143*H143,2)</f>
        <v>0</v>
      </c>
      <c r="K143" s="256" t="s">
        <v>19</v>
      </c>
      <c r="L143" s="261"/>
      <c r="M143" s="262" t="s">
        <v>19</v>
      </c>
      <c r="N143" s="263" t="s">
        <v>42</v>
      </c>
      <c r="O143" s="85"/>
      <c r="P143" s="214">
        <f>O143*H143</f>
        <v>0</v>
      </c>
      <c r="Q143" s="214">
        <v>0.17499999999999999</v>
      </c>
      <c r="R143" s="214">
        <f>Q143*H143</f>
        <v>0.63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172</v>
      </c>
      <c r="AT143" s="216" t="s">
        <v>280</v>
      </c>
      <c r="AU143" s="216" t="s">
        <v>81</v>
      </c>
      <c r="AY143" s="18" t="s">
        <v>134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154</v>
      </c>
      <c r="BM143" s="216" t="s">
        <v>291</v>
      </c>
    </row>
    <row r="144" s="13" customFormat="1">
      <c r="A144" s="13"/>
      <c r="B144" s="229"/>
      <c r="C144" s="230"/>
      <c r="D144" s="218" t="s">
        <v>206</v>
      </c>
      <c r="E144" s="231" t="s">
        <v>19</v>
      </c>
      <c r="F144" s="232" t="s">
        <v>292</v>
      </c>
      <c r="G144" s="230"/>
      <c r="H144" s="233">
        <v>3.6000000000000001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206</v>
      </c>
      <c r="AU144" s="239" t="s">
        <v>81</v>
      </c>
      <c r="AV144" s="13" t="s">
        <v>81</v>
      </c>
      <c r="AW144" s="13" t="s">
        <v>32</v>
      </c>
      <c r="AX144" s="13" t="s">
        <v>79</v>
      </c>
      <c r="AY144" s="239" t="s">
        <v>134</v>
      </c>
    </row>
    <row r="145" s="2" customFormat="1" ht="24.15" customHeight="1">
      <c r="A145" s="39"/>
      <c r="B145" s="40"/>
      <c r="C145" s="254" t="s">
        <v>293</v>
      </c>
      <c r="D145" s="254" t="s">
        <v>280</v>
      </c>
      <c r="E145" s="255" t="s">
        <v>294</v>
      </c>
      <c r="F145" s="256" t="s">
        <v>295</v>
      </c>
      <c r="G145" s="257" t="s">
        <v>204</v>
      </c>
      <c r="H145" s="258">
        <v>544.16999999999996</v>
      </c>
      <c r="I145" s="259"/>
      <c r="J145" s="260">
        <f>ROUND(I145*H145,2)</f>
        <v>0</v>
      </c>
      <c r="K145" s="256" t="s">
        <v>19</v>
      </c>
      <c r="L145" s="261"/>
      <c r="M145" s="262" t="s">
        <v>19</v>
      </c>
      <c r="N145" s="263" t="s">
        <v>42</v>
      </c>
      <c r="O145" s="85"/>
      <c r="P145" s="214">
        <f>O145*H145</f>
        <v>0</v>
      </c>
      <c r="Q145" s="214">
        <v>0.11500000000000001</v>
      </c>
      <c r="R145" s="214">
        <f>Q145*H145</f>
        <v>62.579549999999998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172</v>
      </c>
      <c r="AT145" s="216" t="s">
        <v>280</v>
      </c>
      <c r="AU145" s="216" t="s">
        <v>81</v>
      </c>
      <c r="AY145" s="18" t="s">
        <v>134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154</v>
      </c>
      <c r="BM145" s="216" t="s">
        <v>296</v>
      </c>
    </row>
    <row r="146" s="13" customFormat="1">
      <c r="A146" s="13"/>
      <c r="B146" s="229"/>
      <c r="C146" s="230"/>
      <c r="D146" s="218" t="s">
        <v>206</v>
      </c>
      <c r="E146" s="231" t="s">
        <v>19</v>
      </c>
      <c r="F146" s="232" t="s">
        <v>297</v>
      </c>
      <c r="G146" s="230"/>
      <c r="H146" s="233">
        <v>544.16999999999996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9" t="s">
        <v>206</v>
      </c>
      <c r="AU146" s="239" t="s">
        <v>81</v>
      </c>
      <c r="AV146" s="13" t="s">
        <v>81</v>
      </c>
      <c r="AW146" s="13" t="s">
        <v>32</v>
      </c>
      <c r="AX146" s="13" t="s">
        <v>79</v>
      </c>
      <c r="AY146" s="239" t="s">
        <v>134</v>
      </c>
    </row>
    <row r="147" s="2" customFormat="1" ht="37.8" customHeight="1">
      <c r="A147" s="39"/>
      <c r="B147" s="40"/>
      <c r="C147" s="205" t="s">
        <v>298</v>
      </c>
      <c r="D147" s="205" t="s">
        <v>137</v>
      </c>
      <c r="E147" s="206" t="s">
        <v>299</v>
      </c>
      <c r="F147" s="207" t="s">
        <v>300</v>
      </c>
      <c r="G147" s="208" t="s">
        <v>204</v>
      </c>
      <c r="H147" s="209">
        <v>91.060000000000002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154</v>
      </c>
      <c r="AT147" s="216" t="s">
        <v>137</v>
      </c>
      <c r="AU147" s="216" t="s">
        <v>81</v>
      </c>
      <c r="AY147" s="18" t="s">
        <v>134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154</v>
      </c>
      <c r="BM147" s="216" t="s">
        <v>301</v>
      </c>
    </row>
    <row r="148" s="13" customFormat="1">
      <c r="A148" s="13"/>
      <c r="B148" s="229"/>
      <c r="C148" s="230"/>
      <c r="D148" s="218" t="s">
        <v>206</v>
      </c>
      <c r="E148" s="231" t="s">
        <v>19</v>
      </c>
      <c r="F148" s="232" t="s">
        <v>302</v>
      </c>
      <c r="G148" s="230"/>
      <c r="H148" s="233">
        <v>5.2000000000000002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206</v>
      </c>
      <c r="AU148" s="239" t="s">
        <v>81</v>
      </c>
      <c r="AV148" s="13" t="s">
        <v>81</v>
      </c>
      <c r="AW148" s="13" t="s">
        <v>32</v>
      </c>
      <c r="AX148" s="13" t="s">
        <v>71</v>
      </c>
      <c r="AY148" s="239" t="s">
        <v>134</v>
      </c>
    </row>
    <row r="149" s="13" customFormat="1">
      <c r="A149" s="13"/>
      <c r="B149" s="229"/>
      <c r="C149" s="230"/>
      <c r="D149" s="218" t="s">
        <v>206</v>
      </c>
      <c r="E149" s="231" t="s">
        <v>19</v>
      </c>
      <c r="F149" s="232" t="s">
        <v>303</v>
      </c>
      <c r="G149" s="230"/>
      <c r="H149" s="233">
        <v>85.859999999999999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206</v>
      </c>
      <c r="AU149" s="239" t="s">
        <v>81</v>
      </c>
      <c r="AV149" s="13" t="s">
        <v>81</v>
      </c>
      <c r="AW149" s="13" t="s">
        <v>32</v>
      </c>
      <c r="AX149" s="13" t="s">
        <v>71</v>
      </c>
      <c r="AY149" s="239" t="s">
        <v>134</v>
      </c>
    </row>
    <row r="150" s="14" customFormat="1">
      <c r="A150" s="14"/>
      <c r="B150" s="240"/>
      <c r="C150" s="241"/>
      <c r="D150" s="218" t="s">
        <v>206</v>
      </c>
      <c r="E150" s="242" t="s">
        <v>19</v>
      </c>
      <c r="F150" s="243" t="s">
        <v>233</v>
      </c>
      <c r="G150" s="241"/>
      <c r="H150" s="244">
        <v>91.060000000000002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206</v>
      </c>
      <c r="AU150" s="250" t="s">
        <v>81</v>
      </c>
      <c r="AV150" s="14" t="s">
        <v>154</v>
      </c>
      <c r="AW150" s="14" t="s">
        <v>32</v>
      </c>
      <c r="AX150" s="14" t="s">
        <v>79</v>
      </c>
      <c r="AY150" s="250" t="s">
        <v>134</v>
      </c>
    </row>
    <row r="151" s="2" customFormat="1" ht="16.5" customHeight="1">
      <c r="A151" s="39"/>
      <c r="B151" s="40"/>
      <c r="C151" s="254" t="s">
        <v>304</v>
      </c>
      <c r="D151" s="254" t="s">
        <v>280</v>
      </c>
      <c r="E151" s="255" t="s">
        <v>305</v>
      </c>
      <c r="F151" s="256" t="s">
        <v>306</v>
      </c>
      <c r="G151" s="257" t="s">
        <v>307</v>
      </c>
      <c r="H151" s="258">
        <v>5.4630000000000001</v>
      </c>
      <c r="I151" s="259"/>
      <c r="J151" s="260">
        <f>ROUND(I151*H151,2)</f>
        <v>0</v>
      </c>
      <c r="K151" s="256" t="s">
        <v>19</v>
      </c>
      <c r="L151" s="261"/>
      <c r="M151" s="262" t="s">
        <v>19</v>
      </c>
      <c r="N151" s="263" t="s">
        <v>42</v>
      </c>
      <c r="O151" s="85"/>
      <c r="P151" s="214">
        <f>O151*H151</f>
        <v>0</v>
      </c>
      <c r="Q151" s="214">
        <v>1</v>
      </c>
      <c r="R151" s="214">
        <f>Q151*H151</f>
        <v>5.4630000000000001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172</v>
      </c>
      <c r="AT151" s="216" t="s">
        <v>280</v>
      </c>
      <c r="AU151" s="216" t="s">
        <v>81</v>
      </c>
      <c r="AY151" s="18" t="s">
        <v>134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154</v>
      </c>
      <c r="BM151" s="216" t="s">
        <v>308</v>
      </c>
    </row>
    <row r="152" s="13" customFormat="1">
      <c r="A152" s="13"/>
      <c r="B152" s="229"/>
      <c r="C152" s="230"/>
      <c r="D152" s="218" t="s">
        <v>206</v>
      </c>
      <c r="E152" s="231" t="s">
        <v>19</v>
      </c>
      <c r="F152" s="232" t="s">
        <v>309</v>
      </c>
      <c r="G152" s="230"/>
      <c r="H152" s="233">
        <v>3.6419999999999999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206</v>
      </c>
      <c r="AU152" s="239" t="s">
        <v>81</v>
      </c>
      <c r="AV152" s="13" t="s">
        <v>81</v>
      </c>
      <c r="AW152" s="13" t="s">
        <v>32</v>
      </c>
      <c r="AX152" s="13" t="s">
        <v>71</v>
      </c>
      <c r="AY152" s="239" t="s">
        <v>134</v>
      </c>
    </row>
    <row r="153" s="13" customFormat="1">
      <c r="A153" s="13"/>
      <c r="B153" s="229"/>
      <c r="C153" s="230"/>
      <c r="D153" s="218" t="s">
        <v>206</v>
      </c>
      <c r="E153" s="231" t="s">
        <v>19</v>
      </c>
      <c r="F153" s="232" t="s">
        <v>310</v>
      </c>
      <c r="G153" s="230"/>
      <c r="H153" s="233">
        <v>5.4630000000000001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206</v>
      </c>
      <c r="AU153" s="239" t="s">
        <v>81</v>
      </c>
      <c r="AV153" s="13" t="s">
        <v>81</v>
      </c>
      <c r="AW153" s="13" t="s">
        <v>32</v>
      </c>
      <c r="AX153" s="13" t="s">
        <v>79</v>
      </c>
      <c r="AY153" s="239" t="s">
        <v>134</v>
      </c>
    </row>
    <row r="154" s="2" customFormat="1" ht="16.5" customHeight="1">
      <c r="A154" s="39"/>
      <c r="B154" s="40"/>
      <c r="C154" s="254" t="s">
        <v>311</v>
      </c>
      <c r="D154" s="254" t="s">
        <v>280</v>
      </c>
      <c r="E154" s="255" t="s">
        <v>312</v>
      </c>
      <c r="F154" s="256" t="s">
        <v>313</v>
      </c>
      <c r="G154" s="257" t="s">
        <v>314</v>
      </c>
      <c r="H154" s="258">
        <v>20</v>
      </c>
      <c r="I154" s="259"/>
      <c r="J154" s="260">
        <f>ROUND(I154*H154,2)</f>
        <v>0</v>
      </c>
      <c r="K154" s="256" t="s">
        <v>19</v>
      </c>
      <c r="L154" s="261"/>
      <c r="M154" s="262" t="s">
        <v>19</v>
      </c>
      <c r="N154" s="263" t="s">
        <v>42</v>
      </c>
      <c r="O154" s="85"/>
      <c r="P154" s="214">
        <f>O154*H154</f>
        <v>0</v>
      </c>
      <c r="Q154" s="214">
        <v>0.17000000000000001</v>
      </c>
      <c r="R154" s="214">
        <f>Q154*H154</f>
        <v>3.4000000000000004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172</v>
      </c>
      <c r="AT154" s="216" t="s">
        <v>280</v>
      </c>
      <c r="AU154" s="216" t="s">
        <v>81</v>
      </c>
      <c r="AY154" s="18" t="s">
        <v>134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154</v>
      </c>
      <c r="BM154" s="216" t="s">
        <v>315</v>
      </c>
    </row>
    <row r="155" s="13" customFormat="1">
      <c r="A155" s="13"/>
      <c r="B155" s="229"/>
      <c r="C155" s="230"/>
      <c r="D155" s="218" t="s">
        <v>206</v>
      </c>
      <c r="E155" s="231" t="s">
        <v>19</v>
      </c>
      <c r="F155" s="232" t="s">
        <v>316</v>
      </c>
      <c r="G155" s="230"/>
      <c r="H155" s="233">
        <v>20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206</v>
      </c>
      <c r="AU155" s="239" t="s">
        <v>81</v>
      </c>
      <c r="AV155" s="13" t="s">
        <v>81</v>
      </c>
      <c r="AW155" s="13" t="s">
        <v>32</v>
      </c>
      <c r="AX155" s="13" t="s">
        <v>79</v>
      </c>
      <c r="AY155" s="239" t="s">
        <v>134</v>
      </c>
    </row>
    <row r="156" s="2" customFormat="1" ht="16.5" customHeight="1">
      <c r="A156" s="39"/>
      <c r="B156" s="40"/>
      <c r="C156" s="254" t="s">
        <v>317</v>
      </c>
      <c r="D156" s="254" t="s">
        <v>280</v>
      </c>
      <c r="E156" s="255" t="s">
        <v>318</v>
      </c>
      <c r="F156" s="256" t="s">
        <v>319</v>
      </c>
      <c r="G156" s="257" t="s">
        <v>204</v>
      </c>
      <c r="H156" s="258">
        <v>91.060000000000002</v>
      </c>
      <c r="I156" s="259"/>
      <c r="J156" s="260">
        <f>ROUND(I156*H156,2)</f>
        <v>0</v>
      </c>
      <c r="K156" s="256" t="s">
        <v>19</v>
      </c>
      <c r="L156" s="261"/>
      <c r="M156" s="262" t="s">
        <v>19</v>
      </c>
      <c r="N156" s="263" t="s">
        <v>42</v>
      </c>
      <c r="O156" s="85"/>
      <c r="P156" s="214">
        <f>O156*H156</f>
        <v>0</v>
      </c>
      <c r="Q156" s="214">
        <v>0.17000000000000001</v>
      </c>
      <c r="R156" s="214">
        <f>Q156*H156</f>
        <v>15.480200000000002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172</v>
      </c>
      <c r="AT156" s="216" t="s">
        <v>280</v>
      </c>
      <c r="AU156" s="216" t="s">
        <v>81</v>
      </c>
      <c r="AY156" s="18" t="s">
        <v>134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154</v>
      </c>
      <c r="BM156" s="216" t="s">
        <v>320</v>
      </c>
    </row>
    <row r="157" s="13" customFormat="1">
      <c r="A157" s="13"/>
      <c r="B157" s="229"/>
      <c r="C157" s="230"/>
      <c r="D157" s="218" t="s">
        <v>206</v>
      </c>
      <c r="E157" s="231" t="s">
        <v>19</v>
      </c>
      <c r="F157" s="232" t="s">
        <v>302</v>
      </c>
      <c r="G157" s="230"/>
      <c r="H157" s="233">
        <v>5.2000000000000002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206</v>
      </c>
      <c r="AU157" s="239" t="s">
        <v>81</v>
      </c>
      <c r="AV157" s="13" t="s">
        <v>81</v>
      </c>
      <c r="AW157" s="13" t="s">
        <v>32</v>
      </c>
      <c r="AX157" s="13" t="s">
        <v>71</v>
      </c>
      <c r="AY157" s="239" t="s">
        <v>134</v>
      </c>
    </row>
    <row r="158" s="13" customFormat="1">
      <c r="A158" s="13"/>
      <c r="B158" s="229"/>
      <c r="C158" s="230"/>
      <c r="D158" s="218" t="s">
        <v>206</v>
      </c>
      <c r="E158" s="231" t="s">
        <v>19</v>
      </c>
      <c r="F158" s="232" t="s">
        <v>303</v>
      </c>
      <c r="G158" s="230"/>
      <c r="H158" s="233">
        <v>85.859999999999999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206</v>
      </c>
      <c r="AU158" s="239" t="s">
        <v>81</v>
      </c>
      <c r="AV158" s="13" t="s">
        <v>81</v>
      </c>
      <c r="AW158" s="13" t="s">
        <v>32</v>
      </c>
      <c r="AX158" s="13" t="s">
        <v>71</v>
      </c>
      <c r="AY158" s="239" t="s">
        <v>134</v>
      </c>
    </row>
    <row r="159" s="14" customFormat="1">
      <c r="A159" s="14"/>
      <c r="B159" s="240"/>
      <c r="C159" s="241"/>
      <c r="D159" s="218" t="s">
        <v>206</v>
      </c>
      <c r="E159" s="242" t="s">
        <v>19</v>
      </c>
      <c r="F159" s="243" t="s">
        <v>233</v>
      </c>
      <c r="G159" s="241"/>
      <c r="H159" s="244">
        <v>91.060000000000002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206</v>
      </c>
      <c r="AU159" s="250" t="s">
        <v>81</v>
      </c>
      <c r="AV159" s="14" t="s">
        <v>154</v>
      </c>
      <c r="AW159" s="14" t="s">
        <v>32</v>
      </c>
      <c r="AX159" s="14" t="s">
        <v>79</v>
      </c>
      <c r="AY159" s="250" t="s">
        <v>134</v>
      </c>
    </row>
    <row r="160" s="2" customFormat="1" ht="24.15" customHeight="1">
      <c r="A160" s="39"/>
      <c r="B160" s="40"/>
      <c r="C160" s="205" t="s">
        <v>321</v>
      </c>
      <c r="D160" s="205" t="s">
        <v>137</v>
      </c>
      <c r="E160" s="206" t="s">
        <v>322</v>
      </c>
      <c r="F160" s="207" t="s">
        <v>323</v>
      </c>
      <c r="G160" s="208" t="s">
        <v>220</v>
      </c>
      <c r="H160" s="209">
        <v>20.5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0.0035999999999999999</v>
      </c>
      <c r="R160" s="214">
        <f>Q160*H160</f>
        <v>0.073800000000000004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154</v>
      </c>
      <c r="AT160" s="216" t="s">
        <v>137</v>
      </c>
      <c r="AU160" s="216" t="s">
        <v>81</v>
      </c>
      <c r="AY160" s="18" t="s">
        <v>134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154</v>
      </c>
      <c r="BM160" s="216" t="s">
        <v>324</v>
      </c>
    </row>
    <row r="161" s="13" customFormat="1">
      <c r="A161" s="13"/>
      <c r="B161" s="229"/>
      <c r="C161" s="230"/>
      <c r="D161" s="218" t="s">
        <v>206</v>
      </c>
      <c r="E161" s="231" t="s">
        <v>19</v>
      </c>
      <c r="F161" s="232" t="s">
        <v>325</v>
      </c>
      <c r="G161" s="230"/>
      <c r="H161" s="233">
        <v>20.5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206</v>
      </c>
      <c r="AU161" s="239" t="s">
        <v>81</v>
      </c>
      <c r="AV161" s="13" t="s">
        <v>81</v>
      </c>
      <c r="AW161" s="13" t="s">
        <v>32</v>
      </c>
      <c r="AX161" s="13" t="s">
        <v>79</v>
      </c>
      <c r="AY161" s="239" t="s">
        <v>134</v>
      </c>
    </row>
    <row r="162" s="12" customFormat="1" ht="22.8" customHeight="1">
      <c r="A162" s="12"/>
      <c r="B162" s="189"/>
      <c r="C162" s="190"/>
      <c r="D162" s="191" t="s">
        <v>70</v>
      </c>
      <c r="E162" s="203" t="s">
        <v>178</v>
      </c>
      <c r="F162" s="203" t="s">
        <v>326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SUM(P163:P188)</f>
        <v>0</v>
      </c>
      <c r="Q162" s="197"/>
      <c r="R162" s="198">
        <f>SUM(R163:R188)</f>
        <v>229.835284</v>
      </c>
      <c r="S162" s="197"/>
      <c r="T162" s="199">
        <f>SUM(T163:T188)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79</v>
      </c>
      <c r="AT162" s="201" t="s">
        <v>70</v>
      </c>
      <c r="AU162" s="201" t="s">
        <v>79</v>
      </c>
      <c r="AY162" s="200" t="s">
        <v>134</v>
      </c>
      <c r="BK162" s="202">
        <f>SUM(BK163:BK188)</f>
        <v>0</v>
      </c>
    </row>
    <row r="163" s="2" customFormat="1" ht="62.7" customHeight="1">
      <c r="A163" s="39"/>
      <c r="B163" s="40"/>
      <c r="C163" s="205" t="s">
        <v>327</v>
      </c>
      <c r="D163" s="205" t="s">
        <v>137</v>
      </c>
      <c r="E163" s="206" t="s">
        <v>328</v>
      </c>
      <c r="F163" s="207" t="s">
        <v>329</v>
      </c>
      <c r="G163" s="208" t="s">
        <v>220</v>
      </c>
      <c r="H163" s="209">
        <v>38.799999999999997</v>
      </c>
      <c r="I163" s="210"/>
      <c r="J163" s="211">
        <f>ROUND(I163*H163,2)</f>
        <v>0</v>
      </c>
      <c r="K163" s="207" t="s">
        <v>19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0.089779999999999999</v>
      </c>
      <c r="R163" s="214">
        <f>Q163*H163</f>
        <v>3.4834639999999997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154</v>
      </c>
      <c r="AT163" s="216" t="s">
        <v>137</v>
      </c>
      <c r="AU163" s="216" t="s">
        <v>81</v>
      </c>
      <c r="AY163" s="18" t="s">
        <v>134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154</v>
      </c>
      <c r="BM163" s="216" t="s">
        <v>330</v>
      </c>
    </row>
    <row r="164" s="13" customFormat="1">
      <c r="A164" s="13"/>
      <c r="B164" s="229"/>
      <c r="C164" s="230"/>
      <c r="D164" s="218" t="s">
        <v>206</v>
      </c>
      <c r="E164" s="231" t="s">
        <v>19</v>
      </c>
      <c r="F164" s="232" t="s">
        <v>331</v>
      </c>
      <c r="G164" s="230"/>
      <c r="H164" s="233">
        <v>38.799999999999997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206</v>
      </c>
      <c r="AU164" s="239" t="s">
        <v>81</v>
      </c>
      <c r="AV164" s="13" t="s">
        <v>81</v>
      </c>
      <c r="AW164" s="13" t="s">
        <v>32</v>
      </c>
      <c r="AX164" s="13" t="s">
        <v>79</v>
      </c>
      <c r="AY164" s="239" t="s">
        <v>134</v>
      </c>
    </row>
    <row r="165" s="2" customFormat="1" ht="16.5" customHeight="1">
      <c r="A165" s="39"/>
      <c r="B165" s="40"/>
      <c r="C165" s="254" t="s">
        <v>332</v>
      </c>
      <c r="D165" s="254" t="s">
        <v>280</v>
      </c>
      <c r="E165" s="255" t="s">
        <v>281</v>
      </c>
      <c r="F165" s="256" t="s">
        <v>282</v>
      </c>
      <c r="G165" s="257" t="s">
        <v>204</v>
      </c>
      <c r="H165" s="258">
        <v>3.8799999999999999</v>
      </c>
      <c r="I165" s="259"/>
      <c r="J165" s="260">
        <f>ROUND(I165*H165,2)</f>
        <v>0</v>
      </c>
      <c r="K165" s="256" t="s">
        <v>19</v>
      </c>
      <c r="L165" s="261"/>
      <c r="M165" s="262" t="s">
        <v>19</v>
      </c>
      <c r="N165" s="263" t="s">
        <v>42</v>
      </c>
      <c r="O165" s="85"/>
      <c r="P165" s="214">
        <f>O165*H165</f>
        <v>0</v>
      </c>
      <c r="Q165" s="214">
        <v>0.222</v>
      </c>
      <c r="R165" s="214">
        <f>Q165*H165</f>
        <v>0.86136000000000001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172</v>
      </c>
      <c r="AT165" s="216" t="s">
        <v>280</v>
      </c>
      <c r="AU165" s="216" t="s">
        <v>81</v>
      </c>
      <c r="AY165" s="18" t="s">
        <v>134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154</v>
      </c>
      <c r="BM165" s="216" t="s">
        <v>333</v>
      </c>
    </row>
    <row r="166" s="13" customFormat="1">
      <c r="A166" s="13"/>
      <c r="B166" s="229"/>
      <c r="C166" s="230"/>
      <c r="D166" s="218" t="s">
        <v>206</v>
      </c>
      <c r="E166" s="231" t="s">
        <v>19</v>
      </c>
      <c r="F166" s="232" t="s">
        <v>334</v>
      </c>
      <c r="G166" s="230"/>
      <c r="H166" s="233">
        <v>3.8799999999999999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206</v>
      </c>
      <c r="AU166" s="239" t="s">
        <v>81</v>
      </c>
      <c r="AV166" s="13" t="s">
        <v>81</v>
      </c>
      <c r="AW166" s="13" t="s">
        <v>32</v>
      </c>
      <c r="AX166" s="13" t="s">
        <v>79</v>
      </c>
      <c r="AY166" s="239" t="s">
        <v>134</v>
      </c>
    </row>
    <row r="167" s="2" customFormat="1" ht="49.05" customHeight="1">
      <c r="A167" s="39"/>
      <c r="B167" s="40"/>
      <c r="C167" s="205" t="s">
        <v>335</v>
      </c>
      <c r="D167" s="205" t="s">
        <v>137</v>
      </c>
      <c r="E167" s="206" t="s">
        <v>336</v>
      </c>
      <c r="F167" s="207" t="s">
        <v>337</v>
      </c>
      <c r="G167" s="208" t="s">
        <v>220</v>
      </c>
      <c r="H167" s="209">
        <v>17.5</v>
      </c>
      <c r="I167" s="210"/>
      <c r="J167" s="211">
        <f>ROUND(I167*H167,2)</f>
        <v>0</v>
      </c>
      <c r="K167" s="207" t="s">
        <v>19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0.15540000000000001</v>
      </c>
      <c r="R167" s="214">
        <f>Q167*H167</f>
        <v>2.7195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154</v>
      </c>
      <c r="AT167" s="216" t="s">
        <v>137</v>
      </c>
      <c r="AU167" s="216" t="s">
        <v>81</v>
      </c>
      <c r="AY167" s="18" t="s">
        <v>134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154</v>
      </c>
      <c r="BM167" s="216" t="s">
        <v>338</v>
      </c>
    </row>
    <row r="168" s="2" customFormat="1" ht="24.15" customHeight="1">
      <c r="A168" s="39"/>
      <c r="B168" s="40"/>
      <c r="C168" s="254" t="s">
        <v>339</v>
      </c>
      <c r="D168" s="254" t="s">
        <v>280</v>
      </c>
      <c r="E168" s="255" t="s">
        <v>340</v>
      </c>
      <c r="F168" s="256" t="s">
        <v>341</v>
      </c>
      <c r="G168" s="257" t="s">
        <v>220</v>
      </c>
      <c r="H168" s="258">
        <v>10</v>
      </c>
      <c r="I168" s="259"/>
      <c r="J168" s="260">
        <f>ROUND(I168*H168,2)</f>
        <v>0</v>
      </c>
      <c r="K168" s="256" t="s">
        <v>19</v>
      </c>
      <c r="L168" s="261"/>
      <c r="M168" s="262" t="s">
        <v>19</v>
      </c>
      <c r="N168" s="263" t="s">
        <v>42</v>
      </c>
      <c r="O168" s="85"/>
      <c r="P168" s="214">
        <f>O168*H168</f>
        <v>0</v>
      </c>
      <c r="Q168" s="214">
        <v>0.065670000000000006</v>
      </c>
      <c r="R168" s="214">
        <f>Q168*H168</f>
        <v>0.65670000000000006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172</v>
      </c>
      <c r="AT168" s="216" t="s">
        <v>280</v>
      </c>
      <c r="AU168" s="216" t="s">
        <v>81</v>
      </c>
      <c r="AY168" s="18" t="s">
        <v>134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154</v>
      </c>
      <c r="BM168" s="216" t="s">
        <v>342</v>
      </c>
    </row>
    <row r="169" s="15" customFormat="1">
      <c r="A169" s="15"/>
      <c r="B169" s="264"/>
      <c r="C169" s="265"/>
      <c r="D169" s="218" t="s">
        <v>206</v>
      </c>
      <c r="E169" s="266" t="s">
        <v>19</v>
      </c>
      <c r="F169" s="267" t="s">
        <v>343</v>
      </c>
      <c r="G169" s="265"/>
      <c r="H169" s="266" t="s">
        <v>19</v>
      </c>
      <c r="I169" s="268"/>
      <c r="J169" s="265"/>
      <c r="K169" s="265"/>
      <c r="L169" s="269"/>
      <c r="M169" s="270"/>
      <c r="N169" s="271"/>
      <c r="O169" s="271"/>
      <c r="P169" s="271"/>
      <c r="Q169" s="271"/>
      <c r="R169" s="271"/>
      <c r="S169" s="271"/>
      <c r="T169" s="27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3" t="s">
        <v>206</v>
      </c>
      <c r="AU169" s="273" t="s">
        <v>81</v>
      </c>
      <c r="AV169" s="15" t="s">
        <v>79</v>
      </c>
      <c r="AW169" s="15" t="s">
        <v>32</v>
      </c>
      <c r="AX169" s="15" t="s">
        <v>71</v>
      </c>
      <c r="AY169" s="273" t="s">
        <v>134</v>
      </c>
    </row>
    <row r="170" s="13" customFormat="1">
      <c r="A170" s="13"/>
      <c r="B170" s="229"/>
      <c r="C170" s="230"/>
      <c r="D170" s="218" t="s">
        <v>206</v>
      </c>
      <c r="E170" s="231" t="s">
        <v>19</v>
      </c>
      <c r="F170" s="232" t="s">
        <v>344</v>
      </c>
      <c r="G170" s="230"/>
      <c r="H170" s="233">
        <v>5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206</v>
      </c>
      <c r="AU170" s="239" t="s">
        <v>81</v>
      </c>
      <c r="AV170" s="13" t="s">
        <v>81</v>
      </c>
      <c r="AW170" s="13" t="s">
        <v>32</v>
      </c>
      <c r="AX170" s="13" t="s">
        <v>71</v>
      </c>
      <c r="AY170" s="239" t="s">
        <v>134</v>
      </c>
    </row>
    <row r="171" s="13" customFormat="1">
      <c r="A171" s="13"/>
      <c r="B171" s="229"/>
      <c r="C171" s="230"/>
      <c r="D171" s="218" t="s">
        <v>206</v>
      </c>
      <c r="E171" s="231" t="s">
        <v>19</v>
      </c>
      <c r="F171" s="232" t="s">
        <v>345</v>
      </c>
      <c r="G171" s="230"/>
      <c r="H171" s="233">
        <v>5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206</v>
      </c>
      <c r="AU171" s="239" t="s">
        <v>81</v>
      </c>
      <c r="AV171" s="13" t="s">
        <v>81</v>
      </c>
      <c r="AW171" s="13" t="s">
        <v>32</v>
      </c>
      <c r="AX171" s="13" t="s">
        <v>71</v>
      </c>
      <c r="AY171" s="239" t="s">
        <v>134</v>
      </c>
    </row>
    <row r="172" s="14" customFormat="1">
      <c r="A172" s="14"/>
      <c r="B172" s="240"/>
      <c r="C172" s="241"/>
      <c r="D172" s="218" t="s">
        <v>206</v>
      </c>
      <c r="E172" s="242" t="s">
        <v>19</v>
      </c>
      <c r="F172" s="243" t="s">
        <v>233</v>
      </c>
      <c r="G172" s="241"/>
      <c r="H172" s="244">
        <v>10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206</v>
      </c>
      <c r="AU172" s="250" t="s">
        <v>81</v>
      </c>
      <c r="AV172" s="14" t="s">
        <v>154</v>
      </c>
      <c r="AW172" s="14" t="s">
        <v>32</v>
      </c>
      <c r="AX172" s="14" t="s">
        <v>79</v>
      </c>
      <c r="AY172" s="250" t="s">
        <v>134</v>
      </c>
    </row>
    <row r="173" s="2" customFormat="1" ht="24.15" customHeight="1">
      <c r="A173" s="39"/>
      <c r="B173" s="40"/>
      <c r="C173" s="254" t="s">
        <v>346</v>
      </c>
      <c r="D173" s="254" t="s">
        <v>280</v>
      </c>
      <c r="E173" s="255" t="s">
        <v>347</v>
      </c>
      <c r="F173" s="256" t="s">
        <v>348</v>
      </c>
      <c r="G173" s="257" t="s">
        <v>220</v>
      </c>
      <c r="H173" s="258">
        <v>7.5</v>
      </c>
      <c r="I173" s="259"/>
      <c r="J173" s="260">
        <f>ROUND(I173*H173,2)</f>
        <v>0</v>
      </c>
      <c r="K173" s="256" t="s">
        <v>19</v>
      </c>
      <c r="L173" s="261"/>
      <c r="M173" s="262" t="s">
        <v>19</v>
      </c>
      <c r="N173" s="263" t="s">
        <v>42</v>
      </c>
      <c r="O173" s="85"/>
      <c r="P173" s="214">
        <f>O173*H173</f>
        <v>0</v>
      </c>
      <c r="Q173" s="214">
        <v>0.048300000000000003</v>
      </c>
      <c r="R173" s="214">
        <f>Q173*H173</f>
        <v>0.36225000000000002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172</v>
      </c>
      <c r="AT173" s="216" t="s">
        <v>280</v>
      </c>
      <c r="AU173" s="216" t="s">
        <v>81</v>
      </c>
      <c r="AY173" s="18" t="s">
        <v>134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154</v>
      </c>
      <c r="BM173" s="216" t="s">
        <v>349</v>
      </c>
    </row>
    <row r="174" s="13" customFormat="1">
      <c r="A174" s="13"/>
      <c r="B174" s="229"/>
      <c r="C174" s="230"/>
      <c r="D174" s="218" t="s">
        <v>206</v>
      </c>
      <c r="E174" s="231" t="s">
        <v>19</v>
      </c>
      <c r="F174" s="232" t="s">
        <v>350</v>
      </c>
      <c r="G174" s="230"/>
      <c r="H174" s="233">
        <v>7.5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206</v>
      </c>
      <c r="AU174" s="239" t="s">
        <v>81</v>
      </c>
      <c r="AV174" s="13" t="s">
        <v>81</v>
      </c>
      <c r="AW174" s="13" t="s">
        <v>32</v>
      </c>
      <c r="AX174" s="13" t="s">
        <v>79</v>
      </c>
      <c r="AY174" s="239" t="s">
        <v>134</v>
      </c>
    </row>
    <row r="175" s="2" customFormat="1" ht="49.05" customHeight="1">
      <c r="A175" s="39"/>
      <c r="B175" s="40"/>
      <c r="C175" s="205" t="s">
        <v>351</v>
      </c>
      <c r="D175" s="205" t="s">
        <v>137</v>
      </c>
      <c r="E175" s="206" t="s">
        <v>352</v>
      </c>
      <c r="F175" s="207" t="s">
        <v>353</v>
      </c>
      <c r="G175" s="208" t="s">
        <v>220</v>
      </c>
      <c r="H175" s="209">
        <v>509.19999999999999</v>
      </c>
      <c r="I175" s="210"/>
      <c r="J175" s="211">
        <f>ROUND(I175*H175,2)</f>
        <v>0</v>
      </c>
      <c r="K175" s="207" t="s">
        <v>19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0.1295</v>
      </c>
      <c r="R175" s="214">
        <f>Q175*H175</f>
        <v>65.941400000000002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154</v>
      </c>
      <c r="AT175" s="216" t="s">
        <v>137</v>
      </c>
      <c r="AU175" s="216" t="s">
        <v>81</v>
      </c>
      <c r="AY175" s="18" t="s">
        <v>134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154</v>
      </c>
      <c r="BM175" s="216" t="s">
        <v>354</v>
      </c>
    </row>
    <row r="176" s="13" customFormat="1">
      <c r="A176" s="13"/>
      <c r="B176" s="229"/>
      <c r="C176" s="230"/>
      <c r="D176" s="218" t="s">
        <v>206</v>
      </c>
      <c r="E176" s="231" t="s">
        <v>19</v>
      </c>
      <c r="F176" s="232" t="s">
        <v>355</v>
      </c>
      <c r="G176" s="230"/>
      <c r="H176" s="233">
        <v>487.89999999999998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206</v>
      </c>
      <c r="AU176" s="239" t="s">
        <v>81</v>
      </c>
      <c r="AV176" s="13" t="s">
        <v>81</v>
      </c>
      <c r="AW176" s="13" t="s">
        <v>32</v>
      </c>
      <c r="AX176" s="13" t="s">
        <v>71</v>
      </c>
      <c r="AY176" s="239" t="s">
        <v>134</v>
      </c>
    </row>
    <row r="177" s="13" customFormat="1">
      <c r="A177" s="13"/>
      <c r="B177" s="229"/>
      <c r="C177" s="230"/>
      <c r="D177" s="218" t="s">
        <v>206</v>
      </c>
      <c r="E177" s="231" t="s">
        <v>19</v>
      </c>
      <c r="F177" s="232" t="s">
        <v>356</v>
      </c>
      <c r="G177" s="230"/>
      <c r="H177" s="233">
        <v>21.300000000000001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206</v>
      </c>
      <c r="AU177" s="239" t="s">
        <v>81</v>
      </c>
      <c r="AV177" s="13" t="s">
        <v>81</v>
      </c>
      <c r="AW177" s="13" t="s">
        <v>32</v>
      </c>
      <c r="AX177" s="13" t="s">
        <v>71</v>
      </c>
      <c r="AY177" s="239" t="s">
        <v>134</v>
      </c>
    </row>
    <row r="178" s="14" customFormat="1">
      <c r="A178" s="14"/>
      <c r="B178" s="240"/>
      <c r="C178" s="241"/>
      <c r="D178" s="218" t="s">
        <v>206</v>
      </c>
      <c r="E178" s="242" t="s">
        <v>19</v>
      </c>
      <c r="F178" s="243" t="s">
        <v>233</v>
      </c>
      <c r="G178" s="241"/>
      <c r="H178" s="244">
        <v>509.19999999999999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206</v>
      </c>
      <c r="AU178" s="250" t="s">
        <v>81</v>
      </c>
      <c r="AV178" s="14" t="s">
        <v>154</v>
      </c>
      <c r="AW178" s="14" t="s">
        <v>32</v>
      </c>
      <c r="AX178" s="14" t="s">
        <v>79</v>
      </c>
      <c r="AY178" s="250" t="s">
        <v>134</v>
      </c>
    </row>
    <row r="179" s="2" customFormat="1" ht="16.5" customHeight="1">
      <c r="A179" s="39"/>
      <c r="B179" s="40"/>
      <c r="C179" s="254" t="s">
        <v>357</v>
      </c>
      <c r="D179" s="254" t="s">
        <v>280</v>
      </c>
      <c r="E179" s="255" t="s">
        <v>358</v>
      </c>
      <c r="F179" s="256" t="s">
        <v>359</v>
      </c>
      <c r="G179" s="257" t="s">
        <v>220</v>
      </c>
      <c r="H179" s="258">
        <v>509.19999999999999</v>
      </c>
      <c r="I179" s="259"/>
      <c r="J179" s="260">
        <f>ROUND(I179*H179,2)</f>
        <v>0</v>
      </c>
      <c r="K179" s="256" t="s">
        <v>19</v>
      </c>
      <c r="L179" s="261"/>
      <c r="M179" s="262" t="s">
        <v>19</v>
      </c>
      <c r="N179" s="263" t="s">
        <v>42</v>
      </c>
      <c r="O179" s="85"/>
      <c r="P179" s="214">
        <f>O179*H179</f>
        <v>0</v>
      </c>
      <c r="Q179" s="214">
        <v>0.045999999999999999</v>
      </c>
      <c r="R179" s="214">
        <f>Q179*H179</f>
        <v>23.423199999999998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172</v>
      </c>
      <c r="AT179" s="216" t="s">
        <v>280</v>
      </c>
      <c r="AU179" s="216" t="s">
        <v>81</v>
      </c>
      <c r="AY179" s="18" t="s">
        <v>134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154</v>
      </c>
      <c r="BM179" s="216" t="s">
        <v>360</v>
      </c>
    </row>
    <row r="180" s="2" customFormat="1" ht="24.15" customHeight="1">
      <c r="A180" s="39"/>
      <c r="B180" s="40"/>
      <c r="C180" s="205" t="s">
        <v>361</v>
      </c>
      <c r="D180" s="205" t="s">
        <v>137</v>
      </c>
      <c r="E180" s="206" t="s">
        <v>362</v>
      </c>
      <c r="F180" s="207" t="s">
        <v>363</v>
      </c>
      <c r="G180" s="208" t="s">
        <v>220</v>
      </c>
      <c r="H180" s="209">
        <v>49</v>
      </c>
      <c r="I180" s="210"/>
      <c r="J180" s="211">
        <f>ROUND(I180*H180,2)</f>
        <v>0</v>
      </c>
      <c r="K180" s="207" t="s">
        <v>19</v>
      </c>
      <c r="L180" s="45"/>
      <c r="M180" s="212" t="s">
        <v>19</v>
      </c>
      <c r="N180" s="213" t="s">
        <v>42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154</v>
      </c>
      <c r="AT180" s="216" t="s">
        <v>137</v>
      </c>
      <c r="AU180" s="216" t="s">
        <v>81</v>
      </c>
      <c r="AY180" s="18" t="s">
        <v>134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154</v>
      </c>
      <c r="BM180" s="216" t="s">
        <v>364</v>
      </c>
    </row>
    <row r="181" s="13" customFormat="1">
      <c r="A181" s="13"/>
      <c r="B181" s="229"/>
      <c r="C181" s="230"/>
      <c r="D181" s="218" t="s">
        <v>206</v>
      </c>
      <c r="E181" s="231" t="s">
        <v>19</v>
      </c>
      <c r="F181" s="232" t="s">
        <v>365</v>
      </c>
      <c r="G181" s="230"/>
      <c r="H181" s="233">
        <v>49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206</v>
      </c>
      <c r="AU181" s="239" t="s">
        <v>81</v>
      </c>
      <c r="AV181" s="13" t="s">
        <v>81</v>
      </c>
      <c r="AW181" s="13" t="s">
        <v>32</v>
      </c>
      <c r="AX181" s="13" t="s">
        <v>79</v>
      </c>
      <c r="AY181" s="239" t="s">
        <v>134</v>
      </c>
    </row>
    <row r="182" s="2" customFormat="1" ht="24.15" customHeight="1">
      <c r="A182" s="39"/>
      <c r="B182" s="40"/>
      <c r="C182" s="254" t="s">
        <v>366</v>
      </c>
      <c r="D182" s="254" t="s">
        <v>280</v>
      </c>
      <c r="E182" s="255" t="s">
        <v>367</v>
      </c>
      <c r="F182" s="256" t="s">
        <v>368</v>
      </c>
      <c r="G182" s="257" t="s">
        <v>220</v>
      </c>
      <c r="H182" s="258">
        <v>49</v>
      </c>
      <c r="I182" s="259"/>
      <c r="J182" s="260">
        <f>ROUND(I182*H182,2)</f>
        <v>0</v>
      </c>
      <c r="K182" s="256" t="s">
        <v>19</v>
      </c>
      <c r="L182" s="261"/>
      <c r="M182" s="262" t="s">
        <v>19</v>
      </c>
      <c r="N182" s="263" t="s">
        <v>42</v>
      </c>
      <c r="O182" s="85"/>
      <c r="P182" s="214">
        <f>O182*H182</f>
        <v>0</v>
      </c>
      <c r="Q182" s="214">
        <v>0.00050000000000000001</v>
      </c>
      <c r="R182" s="214">
        <f>Q182*H182</f>
        <v>0.024500000000000001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172</v>
      </c>
      <c r="AT182" s="216" t="s">
        <v>280</v>
      </c>
      <c r="AU182" s="216" t="s">
        <v>81</v>
      </c>
      <c r="AY182" s="18" t="s">
        <v>134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79</v>
      </c>
      <c r="BK182" s="217">
        <f>ROUND(I182*H182,2)</f>
        <v>0</v>
      </c>
      <c r="BL182" s="18" t="s">
        <v>154</v>
      </c>
      <c r="BM182" s="216" t="s">
        <v>369</v>
      </c>
    </row>
    <row r="183" s="2" customFormat="1" ht="24.15" customHeight="1">
      <c r="A183" s="39"/>
      <c r="B183" s="40"/>
      <c r="C183" s="205" t="s">
        <v>370</v>
      </c>
      <c r="D183" s="205" t="s">
        <v>137</v>
      </c>
      <c r="E183" s="206" t="s">
        <v>371</v>
      </c>
      <c r="F183" s="207" t="s">
        <v>372</v>
      </c>
      <c r="G183" s="208" t="s">
        <v>220</v>
      </c>
      <c r="H183" s="209">
        <v>20.5</v>
      </c>
      <c r="I183" s="210"/>
      <c r="J183" s="211">
        <f>ROUND(I183*H183,2)</f>
        <v>0</v>
      </c>
      <c r="K183" s="207" t="s">
        <v>19</v>
      </c>
      <c r="L183" s="45"/>
      <c r="M183" s="212" t="s">
        <v>19</v>
      </c>
      <c r="N183" s="213" t="s">
        <v>42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154</v>
      </c>
      <c r="AT183" s="216" t="s">
        <v>137</v>
      </c>
      <c r="AU183" s="216" t="s">
        <v>81</v>
      </c>
      <c r="AY183" s="18" t="s">
        <v>134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154</v>
      </c>
      <c r="BM183" s="216" t="s">
        <v>373</v>
      </c>
    </row>
    <row r="184" s="13" customFormat="1">
      <c r="A184" s="13"/>
      <c r="B184" s="229"/>
      <c r="C184" s="230"/>
      <c r="D184" s="218" t="s">
        <v>206</v>
      </c>
      <c r="E184" s="231" t="s">
        <v>19</v>
      </c>
      <c r="F184" s="232" t="s">
        <v>325</v>
      </c>
      <c r="G184" s="230"/>
      <c r="H184" s="233">
        <v>20.5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206</v>
      </c>
      <c r="AU184" s="239" t="s">
        <v>81</v>
      </c>
      <c r="AV184" s="13" t="s">
        <v>81</v>
      </c>
      <c r="AW184" s="13" t="s">
        <v>32</v>
      </c>
      <c r="AX184" s="13" t="s">
        <v>79</v>
      </c>
      <c r="AY184" s="239" t="s">
        <v>134</v>
      </c>
    </row>
    <row r="185" s="2" customFormat="1" ht="24.15" customHeight="1">
      <c r="A185" s="39"/>
      <c r="B185" s="40"/>
      <c r="C185" s="205" t="s">
        <v>374</v>
      </c>
      <c r="D185" s="205" t="s">
        <v>137</v>
      </c>
      <c r="E185" s="206" t="s">
        <v>375</v>
      </c>
      <c r="F185" s="207" t="s">
        <v>376</v>
      </c>
      <c r="G185" s="208" t="s">
        <v>220</v>
      </c>
      <c r="H185" s="209">
        <v>41</v>
      </c>
      <c r="I185" s="210"/>
      <c r="J185" s="211">
        <f>ROUND(I185*H185,2)</f>
        <v>0</v>
      </c>
      <c r="K185" s="207" t="s">
        <v>19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0.29221000000000003</v>
      </c>
      <c r="R185" s="214">
        <f>Q185*H185</f>
        <v>11.98061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154</v>
      </c>
      <c r="AT185" s="216" t="s">
        <v>137</v>
      </c>
      <c r="AU185" s="216" t="s">
        <v>81</v>
      </c>
      <c r="AY185" s="18" t="s">
        <v>134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79</v>
      </c>
      <c r="BK185" s="217">
        <f>ROUND(I185*H185,2)</f>
        <v>0</v>
      </c>
      <c r="BL185" s="18" t="s">
        <v>154</v>
      </c>
      <c r="BM185" s="216" t="s">
        <v>377</v>
      </c>
    </row>
    <row r="186" s="13" customFormat="1">
      <c r="A186" s="13"/>
      <c r="B186" s="229"/>
      <c r="C186" s="230"/>
      <c r="D186" s="218" t="s">
        <v>206</v>
      </c>
      <c r="E186" s="231" t="s">
        <v>19</v>
      </c>
      <c r="F186" s="232" t="s">
        <v>378</v>
      </c>
      <c r="G186" s="230"/>
      <c r="H186" s="233">
        <v>41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206</v>
      </c>
      <c r="AU186" s="239" t="s">
        <v>81</v>
      </c>
      <c r="AV186" s="13" t="s">
        <v>81</v>
      </c>
      <c r="AW186" s="13" t="s">
        <v>32</v>
      </c>
      <c r="AX186" s="13" t="s">
        <v>79</v>
      </c>
      <c r="AY186" s="239" t="s">
        <v>134</v>
      </c>
    </row>
    <row r="187" s="2" customFormat="1" ht="37.8" customHeight="1">
      <c r="A187" s="39"/>
      <c r="B187" s="40"/>
      <c r="C187" s="254" t="s">
        <v>379</v>
      </c>
      <c r="D187" s="254" t="s">
        <v>280</v>
      </c>
      <c r="E187" s="255" t="s">
        <v>380</v>
      </c>
      <c r="F187" s="256" t="s">
        <v>381</v>
      </c>
      <c r="G187" s="257" t="s">
        <v>220</v>
      </c>
      <c r="H187" s="258">
        <v>41</v>
      </c>
      <c r="I187" s="259"/>
      <c r="J187" s="260">
        <f>ROUND(I187*H187,2)</f>
        <v>0</v>
      </c>
      <c r="K187" s="256" t="s">
        <v>19</v>
      </c>
      <c r="L187" s="261"/>
      <c r="M187" s="262" t="s">
        <v>19</v>
      </c>
      <c r="N187" s="263" t="s">
        <v>42</v>
      </c>
      <c r="O187" s="85"/>
      <c r="P187" s="214">
        <f>O187*H187</f>
        <v>0</v>
      </c>
      <c r="Q187" s="214">
        <v>0.0083000000000000001</v>
      </c>
      <c r="R187" s="214">
        <f>Q187*H187</f>
        <v>0.34029999999999999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172</v>
      </c>
      <c r="AT187" s="216" t="s">
        <v>280</v>
      </c>
      <c r="AU187" s="216" t="s">
        <v>81</v>
      </c>
      <c r="AY187" s="18" t="s">
        <v>134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79</v>
      </c>
      <c r="BK187" s="217">
        <f>ROUND(I187*H187,2)</f>
        <v>0</v>
      </c>
      <c r="BL187" s="18" t="s">
        <v>154</v>
      </c>
      <c r="BM187" s="216" t="s">
        <v>382</v>
      </c>
    </row>
    <row r="188" s="2" customFormat="1" ht="24.15" customHeight="1">
      <c r="A188" s="39"/>
      <c r="B188" s="40"/>
      <c r="C188" s="205" t="s">
        <v>383</v>
      </c>
      <c r="D188" s="205" t="s">
        <v>137</v>
      </c>
      <c r="E188" s="206" t="s">
        <v>384</v>
      </c>
      <c r="F188" s="207" t="s">
        <v>385</v>
      </c>
      <c r="G188" s="208" t="s">
        <v>204</v>
      </c>
      <c r="H188" s="209">
        <v>150</v>
      </c>
      <c r="I188" s="210"/>
      <c r="J188" s="211">
        <f>ROUND(I188*H188,2)</f>
        <v>0</v>
      </c>
      <c r="K188" s="207" t="s">
        <v>19</v>
      </c>
      <c r="L188" s="45"/>
      <c r="M188" s="212" t="s">
        <v>19</v>
      </c>
      <c r="N188" s="213" t="s">
        <v>42</v>
      </c>
      <c r="O188" s="85"/>
      <c r="P188" s="214">
        <f>O188*H188</f>
        <v>0</v>
      </c>
      <c r="Q188" s="214">
        <v>0.80027999999999999</v>
      </c>
      <c r="R188" s="214">
        <f>Q188*H188</f>
        <v>120.042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154</v>
      </c>
      <c r="AT188" s="216" t="s">
        <v>137</v>
      </c>
      <c r="AU188" s="216" t="s">
        <v>81</v>
      </c>
      <c r="AY188" s="18" t="s">
        <v>134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79</v>
      </c>
      <c r="BK188" s="217">
        <f>ROUND(I188*H188,2)</f>
        <v>0</v>
      </c>
      <c r="BL188" s="18" t="s">
        <v>154</v>
      </c>
      <c r="BM188" s="216" t="s">
        <v>386</v>
      </c>
    </row>
    <row r="189" s="12" customFormat="1" ht="22.8" customHeight="1">
      <c r="A189" s="12"/>
      <c r="B189" s="189"/>
      <c r="C189" s="190"/>
      <c r="D189" s="191" t="s">
        <v>70</v>
      </c>
      <c r="E189" s="203" t="s">
        <v>387</v>
      </c>
      <c r="F189" s="203" t="s">
        <v>388</v>
      </c>
      <c r="G189" s="190"/>
      <c r="H189" s="190"/>
      <c r="I189" s="193"/>
      <c r="J189" s="204">
        <f>BK189</f>
        <v>0</v>
      </c>
      <c r="K189" s="190"/>
      <c r="L189" s="195"/>
      <c r="M189" s="196"/>
      <c r="N189" s="197"/>
      <c r="O189" s="197"/>
      <c r="P189" s="198">
        <f>SUM(P190:P210)</f>
        <v>0</v>
      </c>
      <c r="Q189" s="197"/>
      <c r="R189" s="198">
        <f>SUM(R190:R210)</f>
        <v>0</v>
      </c>
      <c r="S189" s="197"/>
      <c r="T189" s="199">
        <f>SUM(T190:T210)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0" t="s">
        <v>79</v>
      </c>
      <c r="AT189" s="201" t="s">
        <v>70</v>
      </c>
      <c r="AU189" s="201" t="s">
        <v>79</v>
      </c>
      <c r="AY189" s="200" t="s">
        <v>134</v>
      </c>
      <c r="BK189" s="202">
        <f>SUM(BK190:BK210)</f>
        <v>0</v>
      </c>
    </row>
    <row r="190" s="2" customFormat="1" ht="37.8" customHeight="1">
      <c r="A190" s="39"/>
      <c r="B190" s="40"/>
      <c r="C190" s="205" t="s">
        <v>389</v>
      </c>
      <c r="D190" s="205" t="s">
        <v>137</v>
      </c>
      <c r="E190" s="206" t="s">
        <v>390</v>
      </c>
      <c r="F190" s="207" t="s">
        <v>391</v>
      </c>
      <c r="G190" s="208" t="s">
        <v>307</v>
      </c>
      <c r="H190" s="209">
        <v>393.577</v>
      </c>
      <c r="I190" s="210"/>
      <c r="J190" s="211">
        <f>ROUND(I190*H190,2)</f>
        <v>0</v>
      </c>
      <c r="K190" s="207" t="s">
        <v>19</v>
      </c>
      <c r="L190" s="45"/>
      <c r="M190" s="212" t="s">
        <v>19</v>
      </c>
      <c r="N190" s="213" t="s">
        <v>42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154</v>
      </c>
      <c r="AT190" s="216" t="s">
        <v>137</v>
      </c>
      <c r="AU190" s="216" t="s">
        <v>81</v>
      </c>
      <c r="AY190" s="18" t="s">
        <v>134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79</v>
      </c>
      <c r="BK190" s="217">
        <f>ROUND(I190*H190,2)</f>
        <v>0</v>
      </c>
      <c r="BL190" s="18" t="s">
        <v>154</v>
      </c>
      <c r="BM190" s="216" t="s">
        <v>392</v>
      </c>
    </row>
    <row r="191" s="2" customFormat="1" ht="49.05" customHeight="1">
      <c r="A191" s="39"/>
      <c r="B191" s="40"/>
      <c r="C191" s="205" t="s">
        <v>393</v>
      </c>
      <c r="D191" s="205" t="s">
        <v>137</v>
      </c>
      <c r="E191" s="206" t="s">
        <v>394</v>
      </c>
      <c r="F191" s="207" t="s">
        <v>395</v>
      </c>
      <c r="G191" s="208" t="s">
        <v>307</v>
      </c>
      <c r="H191" s="209">
        <v>1574.308</v>
      </c>
      <c r="I191" s="210"/>
      <c r="J191" s="211">
        <f>ROUND(I191*H191,2)</f>
        <v>0</v>
      </c>
      <c r="K191" s="207" t="s">
        <v>19</v>
      </c>
      <c r="L191" s="45"/>
      <c r="M191" s="212" t="s">
        <v>19</v>
      </c>
      <c r="N191" s="213" t="s">
        <v>42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154</v>
      </c>
      <c r="AT191" s="216" t="s">
        <v>137</v>
      </c>
      <c r="AU191" s="216" t="s">
        <v>81</v>
      </c>
      <c r="AY191" s="18" t="s">
        <v>134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79</v>
      </c>
      <c r="BK191" s="217">
        <f>ROUND(I191*H191,2)</f>
        <v>0</v>
      </c>
      <c r="BL191" s="18" t="s">
        <v>154</v>
      </c>
      <c r="BM191" s="216" t="s">
        <v>396</v>
      </c>
    </row>
    <row r="192" s="13" customFormat="1">
      <c r="A192" s="13"/>
      <c r="B192" s="229"/>
      <c r="C192" s="230"/>
      <c r="D192" s="218" t="s">
        <v>206</v>
      </c>
      <c r="E192" s="231" t="s">
        <v>19</v>
      </c>
      <c r="F192" s="232" t="s">
        <v>397</v>
      </c>
      <c r="G192" s="230"/>
      <c r="H192" s="233">
        <v>1574.308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206</v>
      </c>
      <c r="AU192" s="239" t="s">
        <v>81</v>
      </c>
      <c r="AV192" s="13" t="s">
        <v>81</v>
      </c>
      <c r="AW192" s="13" t="s">
        <v>32</v>
      </c>
      <c r="AX192" s="13" t="s">
        <v>79</v>
      </c>
      <c r="AY192" s="239" t="s">
        <v>134</v>
      </c>
    </row>
    <row r="193" s="2" customFormat="1" ht="44.25" customHeight="1">
      <c r="A193" s="39"/>
      <c r="B193" s="40"/>
      <c r="C193" s="205" t="s">
        <v>398</v>
      </c>
      <c r="D193" s="205" t="s">
        <v>137</v>
      </c>
      <c r="E193" s="206" t="s">
        <v>399</v>
      </c>
      <c r="F193" s="207" t="s">
        <v>400</v>
      </c>
      <c r="G193" s="208" t="s">
        <v>307</v>
      </c>
      <c r="H193" s="209">
        <v>199.268</v>
      </c>
      <c r="I193" s="210"/>
      <c r="J193" s="211">
        <f>ROUND(I193*H193,2)</f>
        <v>0</v>
      </c>
      <c r="K193" s="207" t="s">
        <v>19</v>
      </c>
      <c r="L193" s="45"/>
      <c r="M193" s="212" t="s">
        <v>19</v>
      </c>
      <c r="N193" s="213" t="s">
        <v>42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154</v>
      </c>
      <c r="AT193" s="216" t="s">
        <v>137</v>
      </c>
      <c r="AU193" s="216" t="s">
        <v>81</v>
      </c>
      <c r="AY193" s="18" t="s">
        <v>134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79</v>
      </c>
      <c r="BK193" s="217">
        <f>ROUND(I193*H193,2)</f>
        <v>0</v>
      </c>
      <c r="BL193" s="18" t="s">
        <v>154</v>
      </c>
      <c r="BM193" s="216" t="s">
        <v>401</v>
      </c>
    </row>
    <row r="194" s="13" customFormat="1">
      <c r="A194" s="13"/>
      <c r="B194" s="229"/>
      <c r="C194" s="230"/>
      <c r="D194" s="218" t="s">
        <v>206</v>
      </c>
      <c r="E194" s="231" t="s">
        <v>19</v>
      </c>
      <c r="F194" s="232" t="s">
        <v>402</v>
      </c>
      <c r="G194" s="230"/>
      <c r="H194" s="233">
        <v>199.268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206</v>
      </c>
      <c r="AU194" s="239" t="s">
        <v>81</v>
      </c>
      <c r="AV194" s="13" t="s">
        <v>81</v>
      </c>
      <c r="AW194" s="13" t="s">
        <v>32</v>
      </c>
      <c r="AX194" s="13" t="s">
        <v>79</v>
      </c>
      <c r="AY194" s="239" t="s">
        <v>134</v>
      </c>
    </row>
    <row r="195" s="2" customFormat="1" ht="44.25" customHeight="1">
      <c r="A195" s="39"/>
      <c r="B195" s="40"/>
      <c r="C195" s="205" t="s">
        <v>403</v>
      </c>
      <c r="D195" s="205" t="s">
        <v>137</v>
      </c>
      <c r="E195" s="206" t="s">
        <v>404</v>
      </c>
      <c r="F195" s="207" t="s">
        <v>405</v>
      </c>
      <c r="G195" s="208" t="s">
        <v>307</v>
      </c>
      <c r="H195" s="209">
        <v>307.26799999999997</v>
      </c>
      <c r="I195" s="210"/>
      <c r="J195" s="211">
        <f>ROUND(I195*H195,2)</f>
        <v>0</v>
      </c>
      <c r="K195" s="207" t="s">
        <v>19</v>
      </c>
      <c r="L195" s="45"/>
      <c r="M195" s="212" t="s">
        <v>19</v>
      </c>
      <c r="N195" s="213" t="s">
        <v>42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154</v>
      </c>
      <c r="AT195" s="216" t="s">
        <v>137</v>
      </c>
      <c r="AU195" s="216" t="s">
        <v>81</v>
      </c>
      <c r="AY195" s="18" t="s">
        <v>134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79</v>
      </c>
      <c r="BK195" s="217">
        <f>ROUND(I195*H195,2)</f>
        <v>0</v>
      </c>
      <c r="BL195" s="18" t="s">
        <v>154</v>
      </c>
      <c r="BM195" s="216" t="s">
        <v>406</v>
      </c>
    </row>
    <row r="196" s="13" customFormat="1">
      <c r="A196" s="13"/>
      <c r="B196" s="229"/>
      <c r="C196" s="230"/>
      <c r="D196" s="218" t="s">
        <v>206</v>
      </c>
      <c r="E196" s="231" t="s">
        <v>19</v>
      </c>
      <c r="F196" s="232" t="s">
        <v>407</v>
      </c>
      <c r="G196" s="230"/>
      <c r="H196" s="233">
        <v>177.012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206</v>
      </c>
      <c r="AU196" s="239" t="s">
        <v>81</v>
      </c>
      <c r="AV196" s="13" t="s">
        <v>81</v>
      </c>
      <c r="AW196" s="13" t="s">
        <v>32</v>
      </c>
      <c r="AX196" s="13" t="s">
        <v>71</v>
      </c>
      <c r="AY196" s="239" t="s">
        <v>134</v>
      </c>
    </row>
    <row r="197" s="13" customFormat="1">
      <c r="A197" s="13"/>
      <c r="B197" s="229"/>
      <c r="C197" s="230"/>
      <c r="D197" s="218" t="s">
        <v>206</v>
      </c>
      <c r="E197" s="231" t="s">
        <v>19</v>
      </c>
      <c r="F197" s="232" t="s">
        <v>408</v>
      </c>
      <c r="G197" s="230"/>
      <c r="H197" s="233">
        <v>-62.899000000000001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206</v>
      </c>
      <c r="AU197" s="239" t="s">
        <v>81</v>
      </c>
      <c r="AV197" s="13" t="s">
        <v>81</v>
      </c>
      <c r="AW197" s="13" t="s">
        <v>32</v>
      </c>
      <c r="AX197" s="13" t="s">
        <v>71</v>
      </c>
      <c r="AY197" s="239" t="s">
        <v>134</v>
      </c>
    </row>
    <row r="198" s="16" customFormat="1">
      <c r="A198" s="16"/>
      <c r="B198" s="274"/>
      <c r="C198" s="275"/>
      <c r="D198" s="218" t="s">
        <v>206</v>
      </c>
      <c r="E198" s="276" t="s">
        <v>19</v>
      </c>
      <c r="F198" s="277" t="s">
        <v>409</v>
      </c>
      <c r="G198" s="275"/>
      <c r="H198" s="278">
        <v>114.113</v>
      </c>
      <c r="I198" s="279"/>
      <c r="J198" s="275"/>
      <c r="K198" s="275"/>
      <c r="L198" s="280"/>
      <c r="M198" s="281"/>
      <c r="N198" s="282"/>
      <c r="O198" s="282"/>
      <c r="P198" s="282"/>
      <c r="Q198" s="282"/>
      <c r="R198" s="282"/>
      <c r="S198" s="282"/>
      <c r="T198" s="283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84" t="s">
        <v>206</v>
      </c>
      <c r="AU198" s="284" t="s">
        <v>81</v>
      </c>
      <c r="AV198" s="16" t="s">
        <v>150</v>
      </c>
      <c r="AW198" s="16" t="s">
        <v>32</v>
      </c>
      <c r="AX198" s="16" t="s">
        <v>71</v>
      </c>
      <c r="AY198" s="284" t="s">
        <v>134</v>
      </c>
    </row>
    <row r="199" s="13" customFormat="1">
      <c r="A199" s="13"/>
      <c r="B199" s="229"/>
      <c r="C199" s="230"/>
      <c r="D199" s="218" t="s">
        <v>206</v>
      </c>
      <c r="E199" s="231" t="s">
        <v>19</v>
      </c>
      <c r="F199" s="232" t="s">
        <v>410</v>
      </c>
      <c r="G199" s="230"/>
      <c r="H199" s="233">
        <v>193.155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206</v>
      </c>
      <c r="AU199" s="239" t="s">
        <v>81</v>
      </c>
      <c r="AV199" s="13" t="s">
        <v>81</v>
      </c>
      <c r="AW199" s="13" t="s">
        <v>32</v>
      </c>
      <c r="AX199" s="13" t="s">
        <v>71</v>
      </c>
      <c r="AY199" s="239" t="s">
        <v>134</v>
      </c>
    </row>
    <row r="200" s="14" customFormat="1">
      <c r="A200" s="14"/>
      <c r="B200" s="240"/>
      <c r="C200" s="241"/>
      <c r="D200" s="218" t="s">
        <v>206</v>
      </c>
      <c r="E200" s="242" t="s">
        <v>19</v>
      </c>
      <c r="F200" s="243" t="s">
        <v>233</v>
      </c>
      <c r="G200" s="241"/>
      <c r="H200" s="244">
        <v>307.26799999999997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206</v>
      </c>
      <c r="AU200" s="250" t="s">
        <v>81</v>
      </c>
      <c r="AV200" s="14" t="s">
        <v>154</v>
      </c>
      <c r="AW200" s="14" t="s">
        <v>32</v>
      </c>
      <c r="AX200" s="14" t="s">
        <v>79</v>
      </c>
      <c r="AY200" s="250" t="s">
        <v>134</v>
      </c>
    </row>
    <row r="201" s="2" customFormat="1">
      <c r="A201" s="39"/>
      <c r="B201" s="40"/>
      <c r="C201" s="41"/>
      <c r="D201" s="218" t="s">
        <v>234</v>
      </c>
      <c r="E201" s="41"/>
      <c r="F201" s="251" t="s">
        <v>235</v>
      </c>
      <c r="G201" s="41"/>
      <c r="H201" s="41"/>
      <c r="I201" s="41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U201" s="18" t="s">
        <v>81</v>
      </c>
    </row>
    <row r="202" s="2" customFormat="1">
      <c r="A202" s="39"/>
      <c r="B202" s="40"/>
      <c r="C202" s="41"/>
      <c r="D202" s="218" t="s">
        <v>234</v>
      </c>
      <c r="E202" s="41"/>
      <c r="F202" s="252" t="s">
        <v>231</v>
      </c>
      <c r="G202" s="41"/>
      <c r="H202" s="253">
        <v>38.340000000000003</v>
      </c>
      <c r="I202" s="41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U202" s="18" t="s">
        <v>81</v>
      </c>
    </row>
    <row r="203" s="2" customFormat="1">
      <c r="A203" s="39"/>
      <c r="B203" s="40"/>
      <c r="C203" s="41"/>
      <c r="D203" s="218" t="s">
        <v>234</v>
      </c>
      <c r="E203" s="41"/>
      <c r="F203" s="252" t="s">
        <v>232</v>
      </c>
      <c r="G203" s="41"/>
      <c r="H203" s="253">
        <v>60</v>
      </c>
      <c r="I203" s="41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U203" s="18" t="s">
        <v>81</v>
      </c>
    </row>
    <row r="204" s="2" customFormat="1">
      <c r="A204" s="39"/>
      <c r="B204" s="40"/>
      <c r="C204" s="41"/>
      <c r="D204" s="218" t="s">
        <v>234</v>
      </c>
      <c r="E204" s="41"/>
      <c r="F204" s="252" t="s">
        <v>233</v>
      </c>
      <c r="G204" s="41"/>
      <c r="H204" s="253">
        <v>98.340000000000003</v>
      </c>
      <c r="I204" s="41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U204" s="18" t="s">
        <v>81</v>
      </c>
    </row>
    <row r="205" s="2" customFormat="1">
      <c r="A205" s="39"/>
      <c r="B205" s="40"/>
      <c r="C205" s="41"/>
      <c r="D205" s="218" t="s">
        <v>234</v>
      </c>
      <c r="E205" s="41"/>
      <c r="F205" s="251" t="s">
        <v>240</v>
      </c>
      <c r="G205" s="41"/>
      <c r="H205" s="41"/>
      <c r="I205" s="41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U205" s="18" t="s">
        <v>81</v>
      </c>
    </row>
    <row r="206" s="2" customFormat="1">
      <c r="A206" s="39"/>
      <c r="B206" s="40"/>
      <c r="C206" s="41"/>
      <c r="D206" s="218" t="s">
        <v>234</v>
      </c>
      <c r="E206" s="41"/>
      <c r="F206" s="252" t="s">
        <v>241</v>
      </c>
      <c r="G206" s="41"/>
      <c r="H206" s="253">
        <v>32.228000000000002</v>
      </c>
      <c r="I206" s="41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U206" s="18" t="s">
        <v>81</v>
      </c>
    </row>
    <row r="207" s="2" customFormat="1">
      <c r="A207" s="39"/>
      <c r="B207" s="40"/>
      <c r="C207" s="41"/>
      <c r="D207" s="218" t="s">
        <v>234</v>
      </c>
      <c r="E207" s="41"/>
      <c r="F207" s="252" t="s">
        <v>242</v>
      </c>
      <c r="G207" s="41"/>
      <c r="H207" s="253">
        <v>2.7160000000000002</v>
      </c>
      <c r="I207" s="41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U207" s="18" t="s">
        <v>81</v>
      </c>
    </row>
    <row r="208" s="2" customFormat="1">
      <c r="A208" s="39"/>
      <c r="B208" s="40"/>
      <c r="C208" s="41"/>
      <c r="D208" s="218" t="s">
        <v>234</v>
      </c>
      <c r="E208" s="41"/>
      <c r="F208" s="252" t="s">
        <v>233</v>
      </c>
      <c r="G208" s="41"/>
      <c r="H208" s="253">
        <v>34.944000000000003</v>
      </c>
      <c r="I208" s="41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U208" s="18" t="s">
        <v>81</v>
      </c>
    </row>
    <row r="209" s="2" customFormat="1" ht="44.25" customHeight="1">
      <c r="A209" s="39"/>
      <c r="B209" s="40"/>
      <c r="C209" s="205" t="s">
        <v>411</v>
      </c>
      <c r="D209" s="205" t="s">
        <v>137</v>
      </c>
      <c r="E209" s="206" t="s">
        <v>412</v>
      </c>
      <c r="F209" s="207" t="s">
        <v>413</v>
      </c>
      <c r="G209" s="208" t="s">
        <v>307</v>
      </c>
      <c r="H209" s="209">
        <v>1.155</v>
      </c>
      <c r="I209" s="210"/>
      <c r="J209" s="211">
        <f>ROUND(I209*H209,2)</f>
        <v>0</v>
      </c>
      <c r="K209" s="207" t="s">
        <v>19</v>
      </c>
      <c r="L209" s="45"/>
      <c r="M209" s="212" t="s">
        <v>19</v>
      </c>
      <c r="N209" s="213" t="s">
        <v>42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154</v>
      </c>
      <c r="AT209" s="216" t="s">
        <v>137</v>
      </c>
      <c r="AU209" s="216" t="s">
        <v>81</v>
      </c>
      <c r="AY209" s="18" t="s">
        <v>134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79</v>
      </c>
      <c r="BK209" s="217">
        <f>ROUND(I209*H209,2)</f>
        <v>0</v>
      </c>
      <c r="BL209" s="18" t="s">
        <v>154</v>
      </c>
      <c r="BM209" s="216" t="s">
        <v>414</v>
      </c>
    </row>
    <row r="210" s="13" customFormat="1">
      <c r="A210" s="13"/>
      <c r="B210" s="229"/>
      <c r="C210" s="230"/>
      <c r="D210" s="218" t="s">
        <v>206</v>
      </c>
      <c r="E210" s="231" t="s">
        <v>19</v>
      </c>
      <c r="F210" s="232" t="s">
        <v>415</v>
      </c>
      <c r="G210" s="230"/>
      <c r="H210" s="233">
        <v>1.155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206</v>
      </c>
      <c r="AU210" s="239" t="s">
        <v>81</v>
      </c>
      <c r="AV210" s="13" t="s">
        <v>81</v>
      </c>
      <c r="AW210" s="13" t="s">
        <v>32</v>
      </c>
      <c r="AX210" s="13" t="s">
        <v>79</v>
      </c>
      <c r="AY210" s="239" t="s">
        <v>134</v>
      </c>
    </row>
    <row r="211" s="12" customFormat="1" ht="22.8" customHeight="1">
      <c r="A211" s="12"/>
      <c r="B211" s="189"/>
      <c r="C211" s="190"/>
      <c r="D211" s="191" t="s">
        <v>70</v>
      </c>
      <c r="E211" s="203" t="s">
        <v>416</v>
      </c>
      <c r="F211" s="203" t="s">
        <v>417</v>
      </c>
      <c r="G211" s="190"/>
      <c r="H211" s="190"/>
      <c r="I211" s="193"/>
      <c r="J211" s="204">
        <f>BK211</f>
        <v>0</v>
      </c>
      <c r="K211" s="190"/>
      <c r="L211" s="195"/>
      <c r="M211" s="196"/>
      <c r="N211" s="197"/>
      <c r="O211" s="197"/>
      <c r="P211" s="198">
        <f>P212</f>
        <v>0</v>
      </c>
      <c r="Q211" s="197"/>
      <c r="R211" s="198">
        <f>R212</f>
        <v>0</v>
      </c>
      <c r="S211" s="197"/>
      <c r="T211" s="199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0" t="s">
        <v>79</v>
      </c>
      <c r="AT211" s="201" t="s">
        <v>70</v>
      </c>
      <c r="AU211" s="201" t="s">
        <v>79</v>
      </c>
      <c r="AY211" s="200" t="s">
        <v>134</v>
      </c>
      <c r="BK211" s="202">
        <f>BK212</f>
        <v>0</v>
      </c>
    </row>
    <row r="212" s="2" customFormat="1" ht="37.8" customHeight="1">
      <c r="A212" s="39"/>
      <c r="B212" s="40"/>
      <c r="C212" s="205" t="s">
        <v>418</v>
      </c>
      <c r="D212" s="205" t="s">
        <v>137</v>
      </c>
      <c r="E212" s="206" t="s">
        <v>419</v>
      </c>
      <c r="F212" s="207" t="s">
        <v>420</v>
      </c>
      <c r="G212" s="208" t="s">
        <v>307</v>
      </c>
      <c r="H212" s="209">
        <v>838.48299999999995</v>
      </c>
      <c r="I212" s="210"/>
      <c r="J212" s="211">
        <f>ROUND(I212*H212,2)</f>
        <v>0</v>
      </c>
      <c r="K212" s="207" t="s">
        <v>19</v>
      </c>
      <c r="L212" s="45"/>
      <c r="M212" s="223" t="s">
        <v>19</v>
      </c>
      <c r="N212" s="224" t="s">
        <v>42</v>
      </c>
      <c r="O212" s="225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154</v>
      </c>
      <c r="AT212" s="216" t="s">
        <v>137</v>
      </c>
      <c r="AU212" s="216" t="s">
        <v>81</v>
      </c>
      <c r="AY212" s="18" t="s">
        <v>134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79</v>
      </c>
      <c r="BK212" s="217">
        <f>ROUND(I212*H212,2)</f>
        <v>0</v>
      </c>
      <c r="BL212" s="18" t="s">
        <v>154</v>
      </c>
      <c r="BM212" s="216" t="s">
        <v>421</v>
      </c>
    </row>
    <row r="213" s="2" customFormat="1" ht="6.96" customHeight="1">
      <c r="A213" s="39"/>
      <c r="B213" s="60"/>
      <c r="C213" s="61"/>
      <c r="D213" s="61"/>
      <c r="E213" s="61"/>
      <c r="F213" s="61"/>
      <c r="G213" s="61"/>
      <c r="H213" s="61"/>
      <c r="I213" s="61"/>
      <c r="J213" s="61"/>
      <c r="K213" s="61"/>
      <c r="L213" s="45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</row>
  </sheetData>
  <sheetProtection sheet="1" autoFilter="0" formatColumns="0" formatRows="0" objects="1" scenarios="1" spinCount="100000" saltValue="eJOe54LQDIWbwdwipdfbgkSxwCBBhi617PUgoaMQMAkk8yFNwJFE8MsBgeB/TfVcM7Lb1YoEo9q8CrRV+PHVIA==" hashValue="9BLpSvDnnFxNMPH/+5vOyxXuFu4CNiwZlEIEe2FsbmxcuaCSfoPYGQvtVWlX7EtLvxwY19ZMYBqkTTMPfyjWKg==" algorithmName="SHA-512" password="BFDE"/>
  <autoFilter ref="C84:K21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Revitalizace veřejného prostoru, lokalita mezi Domem přírody, ul. U červených domků a ul. Lipová alej, Hodonín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422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ROUND((SUM(BE84:BE153)),  2)</f>
        <v>0</v>
      </c>
      <c r="G33" s="39"/>
      <c r="H33" s="39"/>
      <c r="I33" s="149">
        <v>0.20999999999999999</v>
      </c>
      <c r="J33" s="148">
        <f>ROUND(((SUM(BE84:BE153))*I33),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ROUND((SUM(BF84:BF153)),  2)</f>
        <v>0</v>
      </c>
      <c r="G34" s="39"/>
      <c r="H34" s="39"/>
      <c r="I34" s="149">
        <v>0.12</v>
      </c>
      <c r="J34" s="148">
        <f>ROUND(((SUM(BF84:BF153))*I34),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ROUND((SUM(BG84:BG153)),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ROUND((SUM(BH84:BH153)),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ROUND((SUM(BI84:BI153)),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26.25" customHeight="1">
      <c r="A48" s="39"/>
      <c r="B48" s="40"/>
      <c r="C48" s="41"/>
      <c r="D48" s="41"/>
      <c r="E48" s="161" t="str">
        <f>E7</f>
        <v>Revitalizace veřejného prostoru, lokalita mezi Domem přírody, ul. U červených domků a ul. Lipová alej, Hodonín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02 - Veřejné osvětlení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Hodonín</v>
      </c>
      <c r="G52" s="41"/>
      <c r="H52" s="41"/>
      <c r="I52" s="33" t="s">
        <v>23</v>
      </c>
      <c r="J52" s="73" t="str">
        <f>IF(J12="","",J12)</f>
        <v>14. 12. 2024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Atelier per partes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hidden="1" s="9" customFormat="1" ht="24.96" customHeight="1">
      <c r="A60" s="9"/>
      <c r="B60" s="166"/>
      <c r="C60" s="167"/>
      <c r="D60" s="168" t="s">
        <v>423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6"/>
      <c r="C61" s="167"/>
      <c r="D61" s="168" t="s">
        <v>424</v>
      </c>
      <c r="E61" s="169"/>
      <c r="F61" s="169"/>
      <c r="G61" s="169"/>
      <c r="H61" s="169"/>
      <c r="I61" s="169"/>
      <c r="J61" s="170">
        <f>J112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9" customFormat="1" ht="24.96" customHeight="1">
      <c r="A62" s="9"/>
      <c r="B62" s="166"/>
      <c r="C62" s="167"/>
      <c r="D62" s="168" t="s">
        <v>425</v>
      </c>
      <c r="E62" s="169"/>
      <c r="F62" s="169"/>
      <c r="G62" s="169"/>
      <c r="H62" s="169"/>
      <c r="I62" s="169"/>
      <c r="J62" s="170">
        <f>J120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6"/>
      <c r="C63" s="167"/>
      <c r="D63" s="168" t="s">
        <v>426</v>
      </c>
      <c r="E63" s="169"/>
      <c r="F63" s="169"/>
      <c r="G63" s="169"/>
      <c r="H63" s="169"/>
      <c r="I63" s="169"/>
      <c r="J63" s="170">
        <f>J135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66"/>
      <c r="C64" s="167"/>
      <c r="D64" s="168" t="s">
        <v>427</v>
      </c>
      <c r="E64" s="169"/>
      <c r="F64" s="169"/>
      <c r="G64" s="169"/>
      <c r="H64" s="169"/>
      <c r="I64" s="169"/>
      <c r="J64" s="170">
        <f>J138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hidden="1"/>
    <row r="68" hidden="1"/>
    <row r="69" hidden="1"/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118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6.25" customHeight="1">
      <c r="A74" s="39"/>
      <c r="B74" s="40"/>
      <c r="C74" s="41"/>
      <c r="D74" s="41"/>
      <c r="E74" s="161" t="str">
        <f>E7</f>
        <v>Revitalizace veřejného prostoru, lokalita mezi Domem přírody, ul. U červených domků a ul. Lipová alej, Hodonín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107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02 - Veřejné osvětlení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Hodonín</v>
      </c>
      <c r="G78" s="41"/>
      <c r="H78" s="41"/>
      <c r="I78" s="33" t="s">
        <v>23</v>
      </c>
      <c r="J78" s="73" t="str">
        <f>IF(J12="","",J12)</f>
        <v>14. 12. 2024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31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33</v>
      </c>
      <c r="J81" s="37" t="str">
        <f>E24</f>
        <v>Atelier per partes s.r.o.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119</v>
      </c>
      <c r="D83" s="181" t="s">
        <v>56</v>
      </c>
      <c r="E83" s="181" t="s">
        <v>52</v>
      </c>
      <c r="F83" s="181" t="s">
        <v>53</v>
      </c>
      <c r="G83" s="181" t="s">
        <v>120</v>
      </c>
      <c r="H83" s="181" t="s">
        <v>121</v>
      </c>
      <c r="I83" s="181" t="s">
        <v>122</v>
      </c>
      <c r="J83" s="181" t="s">
        <v>111</v>
      </c>
      <c r="K83" s="182" t="s">
        <v>123</v>
      </c>
      <c r="L83" s="183"/>
      <c r="M83" s="93" t="s">
        <v>19</v>
      </c>
      <c r="N83" s="94" t="s">
        <v>41</v>
      </c>
      <c r="O83" s="94" t="s">
        <v>124</v>
      </c>
      <c r="P83" s="94" t="s">
        <v>125</v>
      </c>
      <c r="Q83" s="94" t="s">
        <v>126</v>
      </c>
      <c r="R83" s="94" t="s">
        <v>127</v>
      </c>
      <c r="S83" s="94" t="s">
        <v>128</v>
      </c>
      <c r="T83" s="95" t="s">
        <v>129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130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P85+P112+P120+P135+P138</f>
        <v>0</v>
      </c>
      <c r="Q84" s="97"/>
      <c r="R84" s="186">
        <f>R85+R112+R120+R135+R138</f>
        <v>0</v>
      </c>
      <c r="S84" s="97"/>
      <c r="T84" s="187">
        <f>T85+T112+T120+T135+T138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112</v>
      </c>
      <c r="BK84" s="188">
        <f>BK85+BK112+BK120+BK135+BK138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428</v>
      </c>
      <c r="F85" s="192" t="s">
        <v>429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SUM(P86:P111)</f>
        <v>0</v>
      </c>
      <c r="Q85" s="197"/>
      <c r="R85" s="198">
        <f>SUM(R86:R111)</f>
        <v>0</v>
      </c>
      <c r="S85" s="197"/>
      <c r="T85" s="199">
        <f>SUM(T86:T111)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70</v>
      </c>
      <c r="AU85" s="201" t="s">
        <v>71</v>
      </c>
      <c r="AY85" s="200" t="s">
        <v>134</v>
      </c>
      <c r="BK85" s="202">
        <f>SUM(BK86:BK111)</f>
        <v>0</v>
      </c>
    </row>
    <row r="86" s="2" customFormat="1" ht="16.5" customHeight="1">
      <c r="A86" s="39"/>
      <c r="B86" s="40"/>
      <c r="C86" s="254" t="s">
        <v>79</v>
      </c>
      <c r="D86" s="254" t="s">
        <v>280</v>
      </c>
      <c r="E86" s="255" t="s">
        <v>430</v>
      </c>
      <c r="F86" s="256" t="s">
        <v>431</v>
      </c>
      <c r="G86" s="257" t="s">
        <v>220</v>
      </c>
      <c r="H86" s="258">
        <v>200</v>
      </c>
      <c r="I86" s="259"/>
      <c r="J86" s="260">
        <f>ROUND(I86*H86,2)</f>
        <v>0</v>
      </c>
      <c r="K86" s="256" t="s">
        <v>19</v>
      </c>
      <c r="L86" s="261"/>
      <c r="M86" s="262" t="s">
        <v>19</v>
      </c>
      <c r="N86" s="263" t="s">
        <v>42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172</v>
      </c>
      <c r="AT86" s="216" t="s">
        <v>280</v>
      </c>
      <c r="AU86" s="216" t="s">
        <v>79</v>
      </c>
      <c r="AY86" s="18" t="s">
        <v>134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154</v>
      </c>
      <c r="BM86" s="216" t="s">
        <v>432</v>
      </c>
    </row>
    <row r="87" s="2" customFormat="1" ht="16.5" customHeight="1">
      <c r="A87" s="39"/>
      <c r="B87" s="40"/>
      <c r="C87" s="254" t="s">
        <v>81</v>
      </c>
      <c r="D87" s="254" t="s">
        <v>280</v>
      </c>
      <c r="E87" s="255" t="s">
        <v>433</v>
      </c>
      <c r="F87" s="256" t="s">
        <v>434</v>
      </c>
      <c r="G87" s="257" t="s">
        <v>220</v>
      </c>
      <c r="H87" s="258">
        <v>700</v>
      </c>
      <c r="I87" s="259"/>
      <c r="J87" s="260">
        <f>ROUND(I87*H87,2)</f>
        <v>0</v>
      </c>
      <c r="K87" s="256" t="s">
        <v>19</v>
      </c>
      <c r="L87" s="261"/>
      <c r="M87" s="262" t="s">
        <v>19</v>
      </c>
      <c r="N87" s="26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172</v>
      </c>
      <c r="AT87" s="216" t="s">
        <v>280</v>
      </c>
      <c r="AU87" s="216" t="s">
        <v>79</v>
      </c>
      <c r="AY87" s="18" t="s">
        <v>134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154</v>
      </c>
      <c r="BM87" s="216" t="s">
        <v>435</v>
      </c>
    </row>
    <row r="88" s="2" customFormat="1" ht="16.5" customHeight="1">
      <c r="A88" s="39"/>
      <c r="B88" s="40"/>
      <c r="C88" s="254" t="s">
        <v>150</v>
      </c>
      <c r="D88" s="254" t="s">
        <v>280</v>
      </c>
      <c r="E88" s="255" t="s">
        <v>436</v>
      </c>
      <c r="F88" s="256" t="s">
        <v>437</v>
      </c>
      <c r="G88" s="257" t="s">
        <v>438</v>
      </c>
      <c r="H88" s="258">
        <v>310</v>
      </c>
      <c r="I88" s="259"/>
      <c r="J88" s="260">
        <f>ROUND(I88*H88,2)</f>
        <v>0</v>
      </c>
      <c r="K88" s="256" t="s">
        <v>19</v>
      </c>
      <c r="L88" s="261"/>
      <c r="M88" s="262" t="s">
        <v>19</v>
      </c>
      <c r="N88" s="26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172</v>
      </c>
      <c r="AT88" s="216" t="s">
        <v>280</v>
      </c>
      <c r="AU88" s="216" t="s">
        <v>79</v>
      </c>
      <c r="AY88" s="18" t="s">
        <v>134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154</v>
      </c>
      <c r="BM88" s="216" t="s">
        <v>439</v>
      </c>
    </row>
    <row r="89" s="2" customFormat="1" ht="37.8" customHeight="1">
      <c r="A89" s="39"/>
      <c r="B89" s="40"/>
      <c r="C89" s="254" t="s">
        <v>154</v>
      </c>
      <c r="D89" s="254" t="s">
        <v>280</v>
      </c>
      <c r="E89" s="255" t="s">
        <v>440</v>
      </c>
      <c r="F89" s="256" t="s">
        <v>441</v>
      </c>
      <c r="G89" s="257" t="s">
        <v>442</v>
      </c>
      <c r="H89" s="258">
        <v>21</v>
      </c>
      <c r="I89" s="259"/>
      <c r="J89" s="260">
        <f>ROUND(I89*H89,2)</f>
        <v>0</v>
      </c>
      <c r="K89" s="256" t="s">
        <v>19</v>
      </c>
      <c r="L89" s="261"/>
      <c r="M89" s="262" t="s">
        <v>19</v>
      </c>
      <c r="N89" s="26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172</v>
      </c>
      <c r="AT89" s="216" t="s">
        <v>280</v>
      </c>
      <c r="AU89" s="216" t="s">
        <v>79</v>
      </c>
      <c r="AY89" s="18" t="s">
        <v>134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154</v>
      </c>
      <c r="BM89" s="216" t="s">
        <v>443</v>
      </c>
    </row>
    <row r="90" s="2" customFormat="1" ht="37.8" customHeight="1">
      <c r="A90" s="39"/>
      <c r="B90" s="40"/>
      <c r="C90" s="254" t="s">
        <v>133</v>
      </c>
      <c r="D90" s="254" t="s">
        <v>280</v>
      </c>
      <c r="E90" s="255" t="s">
        <v>444</v>
      </c>
      <c r="F90" s="256" t="s">
        <v>445</v>
      </c>
      <c r="G90" s="257" t="s">
        <v>442</v>
      </c>
      <c r="H90" s="258">
        <v>3</v>
      </c>
      <c r="I90" s="259"/>
      <c r="J90" s="260">
        <f>ROUND(I90*H90,2)</f>
        <v>0</v>
      </c>
      <c r="K90" s="256" t="s">
        <v>19</v>
      </c>
      <c r="L90" s="261"/>
      <c r="M90" s="262" t="s">
        <v>19</v>
      </c>
      <c r="N90" s="26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172</v>
      </c>
      <c r="AT90" s="216" t="s">
        <v>280</v>
      </c>
      <c r="AU90" s="216" t="s">
        <v>79</v>
      </c>
      <c r="AY90" s="18" t="s">
        <v>134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154</v>
      </c>
      <c r="BM90" s="216" t="s">
        <v>446</v>
      </c>
    </row>
    <row r="91" s="2" customFormat="1" ht="55.5" customHeight="1">
      <c r="A91" s="39"/>
      <c r="B91" s="40"/>
      <c r="C91" s="254" t="s">
        <v>161</v>
      </c>
      <c r="D91" s="254" t="s">
        <v>280</v>
      </c>
      <c r="E91" s="255" t="s">
        <v>447</v>
      </c>
      <c r="F91" s="256" t="s">
        <v>448</v>
      </c>
      <c r="G91" s="257" t="s">
        <v>442</v>
      </c>
      <c r="H91" s="258">
        <v>24</v>
      </c>
      <c r="I91" s="259"/>
      <c r="J91" s="260">
        <f>ROUND(I91*H91,2)</f>
        <v>0</v>
      </c>
      <c r="K91" s="256" t="s">
        <v>19</v>
      </c>
      <c r="L91" s="261"/>
      <c r="M91" s="262" t="s">
        <v>19</v>
      </c>
      <c r="N91" s="26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172</v>
      </c>
      <c r="AT91" s="216" t="s">
        <v>280</v>
      </c>
      <c r="AU91" s="216" t="s">
        <v>79</v>
      </c>
      <c r="AY91" s="18" t="s">
        <v>134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154</v>
      </c>
      <c r="BM91" s="216" t="s">
        <v>449</v>
      </c>
    </row>
    <row r="92" s="2" customFormat="1" ht="33" customHeight="1">
      <c r="A92" s="39"/>
      <c r="B92" s="40"/>
      <c r="C92" s="254" t="s">
        <v>168</v>
      </c>
      <c r="D92" s="254" t="s">
        <v>280</v>
      </c>
      <c r="E92" s="255" t="s">
        <v>450</v>
      </c>
      <c r="F92" s="256" t="s">
        <v>451</v>
      </c>
      <c r="G92" s="257" t="s">
        <v>442</v>
      </c>
      <c r="H92" s="258">
        <v>24</v>
      </c>
      <c r="I92" s="259"/>
      <c r="J92" s="260">
        <f>ROUND(I92*H92,2)</f>
        <v>0</v>
      </c>
      <c r="K92" s="256" t="s">
        <v>19</v>
      </c>
      <c r="L92" s="261"/>
      <c r="M92" s="262" t="s">
        <v>19</v>
      </c>
      <c r="N92" s="26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172</v>
      </c>
      <c r="AT92" s="216" t="s">
        <v>280</v>
      </c>
      <c r="AU92" s="216" t="s">
        <v>79</v>
      </c>
      <c r="AY92" s="18" t="s">
        <v>134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154</v>
      </c>
      <c r="BM92" s="216" t="s">
        <v>452</v>
      </c>
    </row>
    <row r="93" s="2" customFormat="1" ht="16.5" customHeight="1">
      <c r="A93" s="39"/>
      <c r="B93" s="40"/>
      <c r="C93" s="254" t="s">
        <v>172</v>
      </c>
      <c r="D93" s="254" t="s">
        <v>280</v>
      </c>
      <c r="E93" s="255" t="s">
        <v>453</v>
      </c>
      <c r="F93" s="256" t="s">
        <v>454</v>
      </c>
      <c r="G93" s="257" t="s">
        <v>442</v>
      </c>
      <c r="H93" s="258">
        <v>24</v>
      </c>
      <c r="I93" s="259"/>
      <c r="J93" s="260">
        <f>ROUND(I93*H93,2)</f>
        <v>0</v>
      </c>
      <c r="K93" s="256" t="s">
        <v>19</v>
      </c>
      <c r="L93" s="261"/>
      <c r="M93" s="262" t="s">
        <v>19</v>
      </c>
      <c r="N93" s="26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172</v>
      </c>
      <c r="AT93" s="216" t="s">
        <v>280</v>
      </c>
      <c r="AU93" s="216" t="s">
        <v>79</v>
      </c>
      <c r="AY93" s="18" t="s">
        <v>134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154</v>
      </c>
      <c r="BM93" s="216" t="s">
        <v>455</v>
      </c>
    </row>
    <row r="94" s="2" customFormat="1" ht="21.75" customHeight="1">
      <c r="A94" s="39"/>
      <c r="B94" s="40"/>
      <c r="C94" s="254" t="s">
        <v>178</v>
      </c>
      <c r="D94" s="254" t="s">
        <v>280</v>
      </c>
      <c r="E94" s="255" t="s">
        <v>456</v>
      </c>
      <c r="F94" s="256" t="s">
        <v>457</v>
      </c>
      <c r="G94" s="257" t="s">
        <v>220</v>
      </c>
      <c r="H94" s="258">
        <v>700</v>
      </c>
      <c r="I94" s="259"/>
      <c r="J94" s="260">
        <f>ROUND(I94*H94,2)</f>
        <v>0</v>
      </c>
      <c r="K94" s="256" t="s">
        <v>19</v>
      </c>
      <c r="L94" s="261"/>
      <c r="M94" s="262" t="s">
        <v>19</v>
      </c>
      <c r="N94" s="26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172</v>
      </c>
      <c r="AT94" s="216" t="s">
        <v>280</v>
      </c>
      <c r="AU94" s="216" t="s">
        <v>79</v>
      </c>
      <c r="AY94" s="18" t="s">
        <v>134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154</v>
      </c>
      <c r="BM94" s="216" t="s">
        <v>458</v>
      </c>
    </row>
    <row r="95" s="2" customFormat="1" ht="16.5" customHeight="1">
      <c r="A95" s="39"/>
      <c r="B95" s="40"/>
      <c r="C95" s="254" t="s">
        <v>182</v>
      </c>
      <c r="D95" s="254" t="s">
        <v>280</v>
      </c>
      <c r="E95" s="255" t="s">
        <v>459</v>
      </c>
      <c r="F95" s="256" t="s">
        <v>460</v>
      </c>
      <c r="G95" s="257" t="s">
        <v>442</v>
      </c>
      <c r="H95" s="258">
        <v>50</v>
      </c>
      <c r="I95" s="259"/>
      <c r="J95" s="260">
        <f>ROUND(I95*H95,2)</f>
        <v>0</v>
      </c>
      <c r="K95" s="256" t="s">
        <v>19</v>
      </c>
      <c r="L95" s="261"/>
      <c r="M95" s="262" t="s">
        <v>19</v>
      </c>
      <c r="N95" s="26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172</v>
      </c>
      <c r="AT95" s="216" t="s">
        <v>280</v>
      </c>
      <c r="AU95" s="216" t="s">
        <v>79</v>
      </c>
      <c r="AY95" s="18" t="s">
        <v>134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154</v>
      </c>
      <c r="BM95" s="216" t="s">
        <v>461</v>
      </c>
    </row>
    <row r="96" s="2" customFormat="1" ht="16.5" customHeight="1">
      <c r="A96" s="39"/>
      <c r="B96" s="40"/>
      <c r="C96" s="254" t="s">
        <v>462</v>
      </c>
      <c r="D96" s="254" t="s">
        <v>280</v>
      </c>
      <c r="E96" s="255" t="s">
        <v>463</v>
      </c>
      <c r="F96" s="256" t="s">
        <v>464</v>
      </c>
      <c r="G96" s="257" t="s">
        <v>220</v>
      </c>
      <c r="H96" s="258">
        <v>500</v>
      </c>
      <c r="I96" s="259"/>
      <c r="J96" s="260">
        <f>ROUND(I96*H96,2)</f>
        <v>0</v>
      </c>
      <c r="K96" s="256" t="s">
        <v>19</v>
      </c>
      <c r="L96" s="261"/>
      <c r="M96" s="262" t="s">
        <v>19</v>
      </c>
      <c r="N96" s="26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172</v>
      </c>
      <c r="AT96" s="216" t="s">
        <v>280</v>
      </c>
      <c r="AU96" s="216" t="s">
        <v>79</v>
      </c>
      <c r="AY96" s="18" t="s">
        <v>134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154</v>
      </c>
      <c r="BM96" s="216" t="s">
        <v>465</v>
      </c>
    </row>
    <row r="97" s="2" customFormat="1" ht="16.5" customHeight="1">
      <c r="A97" s="39"/>
      <c r="B97" s="40"/>
      <c r="C97" s="254" t="s">
        <v>8</v>
      </c>
      <c r="D97" s="254" t="s">
        <v>280</v>
      </c>
      <c r="E97" s="255" t="s">
        <v>466</v>
      </c>
      <c r="F97" s="256" t="s">
        <v>467</v>
      </c>
      <c r="G97" s="257" t="s">
        <v>229</v>
      </c>
      <c r="H97" s="258">
        <v>40</v>
      </c>
      <c r="I97" s="259"/>
      <c r="J97" s="260">
        <f>ROUND(I97*H97,2)</f>
        <v>0</v>
      </c>
      <c r="K97" s="256" t="s">
        <v>19</v>
      </c>
      <c r="L97" s="261"/>
      <c r="M97" s="262" t="s">
        <v>19</v>
      </c>
      <c r="N97" s="26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172</v>
      </c>
      <c r="AT97" s="216" t="s">
        <v>280</v>
      </c>
      <c r="AU97" s="216" t="s">
        <v>79</v>
      </c>
      <c r="AY97" s="18" t="s">
        <v>134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154</v>
      </c>
      <c r="BM97" s="216" t="s">
        <v>468</v>
      </c>
    </row>
    <row r="98" s="2" customFormat="1" ht="16.5" customHeight="1">
      <c r="A98" s="39"/>
      <c r="B98" s="40"/>
      <c r="C98" s="254" t="s">
        <v>246</v>
      </c>
      <c r="D98" s="254" t="s">
        <v>280</v>
      </c>
      <c r="E98" s="255" t="s">
        <v>469</v>
      </c>
      <c r="F98" s="256" t="s">
        <v>470</v>
      </c>
      <c r="G98" s="257" t="s">
        <v>442</v>
      </c>
      <c r="H98" s="258">
        <v>50</v>
      </c>
      <c r="I98" s="259"/>
      <c r="J98" s="260">
        <f>ROUND(I98*H98,2)</f>
        <v>0</v>
      </c>
      <c r="K98" s="256" t="s">
        <v>19</v>
      </c>
      <c r="L98" s="261"/>
      <c r="M98" s="262" t="s">
        <v>19</v>
      </c>
      <c r="N98" s="26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172</v>
      </c>
      <c r="AT98" s="216" t="s">
        <v>280</v>
      </c>
      <c r="AU98" s="216" t="s">
        <v>79</v>
      </c>
      <c r="AY98" s="18" t="s">
        <v>134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154</v>
      </c>
      <c r="BM98" s="216" t="s">
        <v>471</v>
      </c>
    </row>
    <row r="99" s="2" customFormat="1" ht="16.5" customHeight="1">
      <c r="A99" s="39"/>
      <c r="B99" s="40"/>
      <c r="C99" s="254" t="s">
        <v>253</v>
      </c>
      <c r="D99" s="254" t="s">
        <v>280</v>
      </c>
      <c r="E99" s="255" t="s">
        <v>472</v>
      </c>
      <c r="F99" s="256" t="s">
        <v>473</v>
      </c>
      <c r="G99" s="257" t="s">
        <v>442</v>
      </c>
      <c r="H99" s="258">
        <v>24</v>
      </c>
      <c r="I99" s="259"/>
      <c r="J99" s="260">
        <f>ROUND(I99*H99,2)</f>
        <v>0</v>
      </c>
      <c r="K99" s="256" t="s">
        <v>19</v>
      </c>
      <c r="L99" s="261"/>
      <c r="M99" s="262" t="s">
        <v>19</v>
      </c>
      <c r="N99" s="26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172</v>
      </c>
      <c r="AT99" s="216" t="s">
        <v>280</v>
      </c>
      <c r="AU99" s="216" t="s">
        <v>79</v>
      </c>
      <c r="AY99" s="18" t="s">
        <v>134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154</v>
      </c>
      <c r="BM99" s="216" t="s">
        <v>474</v>
      </c>
    </row>
    <row r="100" s="2" customFormat="1" ht="44.25" customHeight="1">
      <c r="A100" s="39"/>
      <c r="B100" s="40"/>
      <c r="C100" s="254" t="s">
        <v>270</v>
      </c>
      <c r="D100" s="254" t="s">
        <v>280</v>
      </c>
      <c r="E100" s="255" t="s">
        <v>475</v>
      </c>
      <c r="F100" s="256" t="s">
        <v>476</v>
      </c>
      <c r="G100" s="257" t="s">
        <v>314</v>
      </c>
      <c r="H100" s="258">
        <v>24</v>
      </c>
      <c r="I100" s="259"/>
      <c r="J100" s="260">
        <f>ROUND(I100*H100,2)</f>
        <v>0</v>
      </c>
      <c r="K100" s="256" t="s">
        <v>19</v>
      </c>
      <c r="L100" s="261"/>
      <c r="M100" s="262" t="s">
        <v>19</v>
      </c>
      <c r="N100" s="26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172</v>
      </c>
      <c r="AT100" s="216" t="s">
        <v>280</v>
      </c>
      <c r="AU100" s="216" t="s">
        <v>79</v>
      </c>
      <c r="AY100" s="18" t="s">
        <v>134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154</v>
      </c>
      <c r="BM100" s="216" t="s">
        <v>477</v>
      </c>
    </row>
    <row r="101" s="2" customFormat="1" ht="16.5" customHeight="1">
      <c r="A101" s="39"/>
      <c r="B101" s="40"/>
      <c r="C101" s="254" t="s">
        <v>257</v>
      </c>
      <c r="D101" s="254" t="s">
        <v>280</v>
      </c>
      <c r="E101" s="255" t="s">
        <v>478</v>
      </c>
      <c r="F101" s="256" t="s">
        <v>479</v>
      </c>
      <c r="G101" s="257" t="s">
        <v>442</v>
      </c>
      <c r="H101" s="258">
        <v>2</v>
      </c>
      <c r="I101" s="259"/>
      <c r="J101" s="260">
        <f>ROUND(I101*H101,2)</f>
        <v>0</v>
      </c>
      <c r="K101" s="256" t="s">
        <v>19</v>
      </c>
      <c r="L101" s="261"/>
      <c r="M101" s="262" t="s">
        <v>19</v>
      </c>
      <c r="N101" s="26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172</v>
      </c>
      <c r="AT101" s="216" t="s">
        <v>280</v>
      </c>
      <c r="AU101" s="216" t="s">
        <v>79</v>
      </c>
      <c r="AY101" s="18" t="s">
        <v>134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154</v>
      </c>
      <c r="BM101" s="216" t="s">
        <v>480</v>
      </c>
    </row>
    <row r="102" s="2" customFormat="1" ht="16.5" customHeight="1">
      <c r="A102" s="39"/>
      <c r="B102" s="40"/>
      <c r="C102" s="254" t="s">
        <v>262</v>
      </c>
      <c r="D102" s="254" t="s">
        <v>280</v>
      </c>
      <c r="E102" s="255" t="s">
        <v>481</v>
      </c>
      <c r="F102" s="256" t="s">
        <v>482</v>
      </c>
      <c r="G102" s="257" t="s">
        <v>483</v>
      </c>
      <c r="H102" s="258">
        <v>1</v>
      </c>
      <c r="I102" s="259"/>
      <c r="J102" s="260">
        <f>ROUND(I102*H102,2)</f>
        <v>0</v>
      </c>
      <c r="K102" s="256" t="s">
        <v>19</v>
      </c>
      <c r="L102" s="261"/>
      <c r="M102" s="262" t="s">
        <v>19</v>
      </c>
      <c r="N102" s="26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172</v>
      </c>
      <c r="AT102" s="216" t="s">
        <v>280</v>
      </c>
      <c r="AU102" s="216" t="s">
        <v>79</v>
      </c>
      <c r="AY102" s="18" t="s">
        <v>134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154</v>
      </c>
      <c r="BM102" s="216" t="s">
        <v>484</v>
      </c>
    </row>
    <row r="103" s="2" customFormat="1" ht="16.5" customHeight="1">
      <c r="A103" s="39"/>
      <c r="B103" s="40"/>
      <c r="C103" s="254" t="s">
        <v>266</v>
      </c>
      <c r="D103" s="254" t="s">
        <v>280</v>
      </c>
      <c r="E103" s="255" t="s">
        <v>485</v>
      </c>
      <c r="F103" s="256" t="s">
        <v>486</v>
      </c>
      <c r="G103" s="257" t="s">
        <v>483</v>
      </c>
      <c r="H103" s="258">
        <v>1</v>
      </c>
      <c r="I103" s="259"/>
      <c r="J103" s="260">
        <f>ROUND(I103*H103,2)</f>
        <v>0</v>
      </c>
      <c r="K103" s="256" t="s">
        <v>19</v>
      </c>
      <c r="L103" s="261"/>
      <c r="M103" s="262" t="s">
        <v>19</v>
      </c>
      <c r="N103" s="26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172</v>
      </c>
      <c r="AT103" s="216" t="s">
        <v>280</v>
      </c>
      <c r="AU103" s="216" t="s">
        <v>79</v>
      </c>
      <c r="AY103" s="18" t="s">
        <v>134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154</v>
      </c>
      <c r="BM103" s="216" t="s">
        <v>487</v>
      </c>
    </row>
    <row r="104" s="2" customFormat="1" ht="16.5" customHeight="1">
      <c r="A104" s="39"/>
      <c r="B104" s="40"/>
      <c r="C104" s="205" t="s">
        <v>275</v>
      </c>
      <c r="D104" s="205" t="s">
        <v>137</v>
      </c>
      <c r="E104" s="206" t="s">
        <v>488</v>
      </c>
      <c r="F104" s="207" t="s">
        <v>489</v>
      </c>
      <c r="G104" s="208" t="s">
        <v>483</v>
      </c>
      <c r="H104" s="209">
        <v>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154</v>
      </c>
      <c r="AT104" s="216" t="s">
        <v>137</v>
      </c>
      <c r="AU104" s="216" t="s">
        <v>79</v>
      </c>
      <c r="AY104" s="18" t="s">
        <v>134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154</v>
      </c>
      <c r="BM104" s="216" t="s">
        <v>490</v>
      </c>
    </row>
    <row r="105" s="2" customFormat="1">
      <c r="A105" s="39"/>
      <c r="B105" s="40"/>
      <c r="C105" s="41"/>
      <c r="D105" s="218" t="s">
        <v>143</v>
      </c>
      <c r="E105" s="41"/>
      <c r="F105" s="219" t="s">
        <v>491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143</v>
      </c>
      <c r="AU105" s="18" t="s">
        <v>79</v>
      </c>
    </row>
    <row r="106" s="13" customFormat="1">
      <c r="A106" s="13"/>
      <c r="B106" s="229"/>
      <c r="C106" s="230"/>
      <c r="D106" s="218" t="s">
        <v>206</v>
      </c>
      <c r="E106" s="231" t="s">
        <v>19</v>
      </c>
      <c r="F106" s="232" t="s">
        <v>79</v>
      </c>
      <c r="G106" s="230"/>
      <c r="H106" s="233">
        <v>1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9" t="s">
        <v>206</v>
      </c>
      <c r="AU106" s="239" t="s">
        <v>79</v>
      </c>
      <c r="AV106" s="13" t="s">
        <v>81</v>
      </c>
      <c r="AW106" s="13" t="s">
        <v>32</v>
      </c>
      <c r="AX106" s="13" t="s">
        <v>79</v>
      </c>
      <c r="AY106" s="239" t="s">
        <v>134</v>
      </c>
    </row>
    <row r="107" s="2" customFormat="1" ht="16.5" customHeight="1">
      <c r="A107" s="39"/>
      <c r="B107" s="40"/>
      <c r="C107" s="205" t="s">
        <v>279</v>
      </c>
      <c r="D107" s="205" t="s">
        <v>137</v>
      </c>
      <c r="E107" s="206" t="s">
        <v>492</v>
      </c>
      <c r="F107" s="207" t="s">
        <v>417</v>
      </c>
      <c r="G107" s="208" t="s">
        <v>483</v>
      </c>
      <c r="H107" s="209">
        <v>1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154</v>
      </c>
      <c r="AT107" s="216" t="s">
        <v>137</v>
      </c>
      <c r="AU107" s="216" t="s">
        <v>79</v>
      </c>
      <c r="AY107" s="18" t="s">
        <v>134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154</v>
      </c>
      <c r="BM107" s="216" t="s">
        <v>493</v>
      </c>
    </row>
    <row r="108" s="2" customFormat="1">
      <c r="A108" s="39"/>
      <c r="B108" s="40"/>
      <c r="C108" s="41"/>
      <c r="D108" s="218" t="s">
        <v>143</v>
      </c>
      <c r="E108" s="41"/>
      <c r="F108" s="219" t="s">
        <v>494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143</v>
      </c>
      <c r="AU108" s="18" t="s">
        <v>79</v>
      </c>
    </row>
    <row r="109" s="2" customFormat="1" ht="16.5" customHeight="1">
      <c r="A109" s="39"/>
      <c r="B109" s="40"/>
      <c r="C109" s="205" t="s">
        <v>7</v>
      </c>
      <c r="D109" s="205" t="s">
        <v>137</v>
      </c>
      <c r="E109" s="206" t="s">
        <v>495</v>
      </c>
      <c r="F109" s="207" t="s">
        <v>496</v>
      </c>
      <c r="G109" s="208" t="s">
        <v>483</v>
      </c>
      <c r="H109" s="209">
        <v>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154</v>
      </c>
      <c r="AT109" s="216" t="s">
        <v>137</v>
      </c>
      <c r="AU109" s="216" t="s">
        <v>79</v>
      </c>
      <c r="AY109" s="18" t="s">
        <v>134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154</v>
      </c>
      <c r="BM109" s="216" t="s">
        <v>497</v>
      </c>
    </row>
    <row r="110" s="2" customFormat="1">
      <c r="A110" s="39"/>
      <c r="B110" s="40"/>
      <c r="C110" s="41"/>
      <c r="D110" s="218" t="s">
        <v>143</v>
      </c>
      <c r="E110" s="41"/>
      <c r="F110" s="219" t="s">
        <v>498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143</v>
      </c>
      <c r="AU110" s="18" t="s">
        <v>79</v>
      </c>
    </row>
    <row r="111" s="13" customFormat="1">
      <c r="A111" s="13"/>
      <c r="B111" s="229"/>
      <c r="C111" s="230"/>
      <c r="D111" s="218" t="s">
        <v>206</v>
      </c>
      <c r="E111" s="231" t="s">
        <v>19</v>
      </c>
      <c r="F111" s="232" t="s">
        <v>79</v>
      </c>
      <c r="G111" s="230"/>
      <c r="H111" s="233">
        <v>1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206</v>
      </c>
      <c r="AU111" s="239" t="s">
        <v>79</v>
      </c>
      <c r="AV111" s="13" t="s">
        <v>81</v>
      </c>
      <c r="AW111" s="13" t="s">
        <v>32</v>
      </c>
      <c r="AX111" s="13" t="s">
        <v>79</v>
      </c>
      <c r="AY111" s="239" t="s">
        <v>134</v>
      </c>
    </row>
    <row r="112" s="12" customFormat="1" ht="25.92" customHeight="1">
      <c r="A112" s="12"/>
      <c r="B112" s="189"/>
      <c r="C112" s="190"/>
      <c r="D112" s="191" t="s">
        <v>70</v>
      </c>
      <c r="E112" s="192" t="s">
        <v>499</v>
      </c>
      <c r="F112" s="192" t="s">
        <v>500</v>
      </c>
      <c r="G112" s="190"/>
      <c r="H112" s="190"/>
      <c r="I112" s="193"/>
      <c r="J112" s="194">
        <f>BK112</f>
        <v>0</v>
      </c>
      <c r="K112" s="190"/>
      <c r="L112" s="195"/>
      <c r="M112" s="196"/>
      <c r="N112" s="197"/>
      <c r="O112" s="197"/>
      <c r="P112" s="198">
        <f>SUM(P113:P119)</f>
        <v>0</v>
      </c>
      <c r="Q112" s="197"/>
      <c r="R112" s="198">
        <f>SUM(R113:R119)</f>
        <v>0</v>
      </c>
      <c r="S112" s="197"/>
      <c r="T112" s="199">
        <f>SUM(T113:T119)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79</v>
      </c>
      <c r="AT112" s="201" t="s">
        <v>70</v>
      </c>
      <c r="AU112" s="201" t="s">
        <v>71</v>
      </c>
      <c r="AY112" s="200" t="s">
        <v>134</v>
      </c>
      <c r="BK112" s="202">
        <f>SUM(BK113:BK119)</f>
        <v>0</v>
      </c>
    </row>
    <row r="113" s="2" customFormat="1" ht="16.5" customHeight="1">
      <c r="A113" s="39"/>
      <c r="B113" s="40"/>
      <c r="C113" s="205" t="s">
        <v>288</v>
      </c>
      <c r="D113" s="205" t="s">
        <v>137</v>
      </c>
      <c r="E113" s="206" t="s">
        <v>501</v>
      </c>
      <c r="F113" s="207" t="s">
        <v>502</v>
      </c>
      <c r="G113" s="208" t="s">
        <v>503</v>
      </c>
      <c r="H113" s="209">
        <v>8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154</v>
      </c>
      <c r="AT113" s="216" t="s">
        <v>137</v>
      </c>
      <c r="AU113" s="216" t="s">
        <v>79</v>
      </c>
      <c r="AY113" s="18" t="s">
        <v>134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154</v>
      </c>
      <c r="BM113" s="216" t="s">
        <v>504</v>
      </c>
    </row>
    <row r="114" s="2" customFormat="1" ht="16.5" customHeight="1">
      <c r="A114" s="39"/>
      <c r="B114" s="40"/>
      <c r="C114" s="205" t="s">
        <v>293</v>
      </c>
      <c r="D114" s="205" t="s">
        <v>137</v>
      </c>
      <c r="E114" s="206" t="s">
        <v>505</v>
      </c>
      <c r="F114" s="207" t="s">
        <v>506</v>
      </c>
      <c r="G114" s="208" t="s">
        <v>503</v>
      </c>
      <c r="H114" s="209">
        <v>16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154</v>
      </c>
      <c r="AT114" s="216" t="s">
        <v>137</v>
      </c>
      <c r="AU114" s="216" t="s">
        <v>79</v>
      </c>
      <c r="AY114" s="18" t="s">
        <v>134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154</v>
      </c>
      <c r="BM114" s="216" t="s">
        <v>507</v>
      </c>
    </row>
    <row r="115" s="2" customFormat="1" ht="16.5" customHeight="1">
      <c r="A115" s="39"/>
      <c r="B115" s="40"/>
      <c r="C115" s="205" t="s">
        <v>298</v>
      </c>
      <c r="D115" s="205" t="s">
        <v>137</v>
      </c>
      <c r="E115" s="206" t="s">
        <v>508</v>
      </c>
      <c r="F115" s="207" t="s">
        <v>509</v>
      </c>
      <c r="G115" s="208" t="s">
        <v>503</v>
      </c>
      <c r="H115" s="209">
        <v>16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154</v>
      </c>
      <c r="AT115" s="216" t="s">
        <v>137</v>
      </c>
      <c r="AU115" s="216" t="s">
        <v>79</v>
      </c>
      <c r="AY115" s="18" t="s">
        <v>134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154</v>
      </c>
      <c r="BM115" s="216" t="s">
        <v>510</v>
      </c>
    </row>
    <row r="116" s="2" customFormat="1" ht="16.5" customHeight="1">
      <c r="A116" s="39"/>
      <c r="B116" s="40"/>
      <c r="C116" s="205" t="s">
        <v>304</v>
      </c>
      <c r="D116" s="205" t="s">
        <v>137</v>
      </c>
      <c r="E116" s="206" t="s">
        <v>511</v>
      </c>
      <c r="F116" s="207" t="s">
        <v>512</v>
      </c>
      <c r="G116" s="208" t="s">
        <v>503</v>
      </c>
      <c r="H116" s="209">
        <v>60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154</v>
      </c>
      <c r="AT116" s="216" t="s">
        <v>137</v>
      </c>
      <c r="AU116" s="216" t="s">
        <v>79</v>
      </c>
      <c r="AY116" s="18" t="s">
        <v>134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154</v>
      </c>
      <c r="BM116" s="216" t="s">
        <v>513</v>
      </c>
    </row>
    <row r="117" s="2" customFormat="1" ht="16.5" customHeight="1">
      <c r="A117" s="39"/>
      <c r="B117" s="40"/>
      <c r="C117" s="205" t="s">
        <v>311</v>
      </c>
      <c r="D117" s="205" t="s">
        <v>137</v>
      </c>
      <c r="E117" s="206" t="s">
        <v>514</v>
      </c>
      <c r="F117" s="207" t="s">
        <v>515</v>
      </c>
      <c r="G117" s="208" t="s">
        <v>503</v>
      </c>
      <c r="H117" s="209">
        <v>4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154</v>
      </c>
      <c r="AT117" s="216" t="s">
        <v>137</v>
      </c>
      <c r="AU117" s="216" t="s">
        <v>79</v>
      </c>
      <c r="AY117" s="18" t="s">
        <v>134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154</v>
      </c>
      <c r="BM117" s="216" t="s">
        <v>516</v>
      </c>
    </row>
    <row r="118" s="2" customFormat="1" ht="24.15" customHeight="1">
      <c r="A118" s="39"/>
      <c r="B118" s="40"/>
      <c r="C118" s="205" t="s">
        <v>317</v>
      </c>
      <c r="D118" s="205" t="s">
        <v>137</v>
      </c>
      <c r="E118" s="206" t="s">
        <v>517</v>
      </c>
      <c r="F118" s="207" t="s">
        <v>518</v>
      </c>
      <c r="G118" s="208" t="s">
        <v>503</v>
      </c>
      <c r="H118" s="209">
        <v>16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154</v>
      </c>
      <c r="AT118" s="216" t="s">
        <v>137</v>
      </c>
      <c r="AU118" s="216" t="s">
        <v>79</v>
      </c>
      <c r="AY118" s="18" t="s">
        <v>134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154</v>
      </c>
      <c r="BM118" s="216" t="s">
        <v>519</v>
      </c>
    </row>
    <row r="119" s="2" customFormat="1" ht="16.5" customHeight="1">
      <c r="A119" s="39"/>
      <c r="B119" s="40"/>
      <c r="C119" s="205" t="s">
        <v>321</v>
      </c>
      <c r="D119" s="205" t="s">
        <v>137</v>
      </c>
      <c r="E119" s="206" t="s">
        <v>520</v>
      </c>
      <c r="F119" s="207" t="s">
        <v>521</v>
      </c>
      <c r="G119" s="208" t="s">
        <v>503</v>
      </c>
      <c r="H119" s="209">
        <v>24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154</v>
      </c>
      <c r="AT119" s="216" t="s">
        <v>137</v>
      </c>
      <c r="AU119" s="216" t="s">
        <v>79</v>
      </c>
      <c r="AY119" s="18" t="s">
        <v>134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154</v>
      </c>
      <c r="BM119" s="216" t="s">
        <v>522</v>
      </c>
    </row>
    <row r="120" s="12" customFormat="1" ht="25.92" customHeight="1">
      <c r="A120" s="12"/>
      <c r="B120" s="189"/>
      <c r="C120" s="190"/>
      <c r="D120" s="191" t="s">
        <v>70</v>
      </c>
      <c r="E120" s="192" t="s">
        <v>523</v>
      </c>
      <c r="F120" s="192" t="s">
        <v>201</v>
      </c>
      <c r="G120" s="190"/>
      <c r="H120" s="190"/>
      <c r="I120" s="193"/>
      <c r="J120" s="194">
        <f>BK120</f>
        <v>0</v>
      </c>
      <c r="K120" s="190"/>
      <c r="L120" s="195"/>
      <c r="M120" s="196"/>
      <c r="N120" s="197"/>
      <c r="O120" s="197"/>
      <c r="P120" s="198">
        <f>SUM(P121:P134)</f>
        <v>0</v>
      </c>
      <c r="Q120" s="197"/>
      <c r="R120" s="198">
        <f>SUM(R121:R134)</f>
        <v>0</v>
      </c>
      <c r="S120" s="197"/>
      <c r="T120" s="199">
        <f>SUM(T121:T134)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79</v>
      </c>
      <c r="AT120" s="201" t="s">
        <v>70</v>
      </c>
      <c r="AU120" s="201" t="s">
        <v>71</v>
      </c>
      <c r="AY120" s="200" t="s">
        <v>134</v>
      </c>
      <c r="BK120" s="202">
        <f>SUM(BK121:BK134)</f>
        <v>0</v>
      </c>
    </row>
    <row r="121" s="2" customFormat="1" ht="24.15" customHeight="1">
      <c r="A121" s="39"/>
      <c r="B121" s="40"/>
      <c r="C121" s="205" t="s">
        <v>327</v>
      </c>
      <c r="D121" s="205" t="s">
        <v>137</v>
      </c>
      <c r="E121" s="206" t="s">
        <v>524</v>
      </c>
      <c r="F121" s="207" t="s">
        <v>525</v>
      </c>
      <c r="G121" s="208" t="s">
        <v>220</v>
      </c>
      <c r="H121" s="209">
        <v>110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154</v>
      </c>
      <c r="AT121" s="216" t="s">
        <v>137</v>
      </c>
      <c r="AU121" s="216" t="s">
        <v>79</v>
      </c>
      <c r="AY121" s="18" t="s">
        <v>134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154</v>
      </c>
      <c r="BM121" s="216" t="s">
        <v>526</v>
      </c>
    </row>
    <row r="122" s="2" customFormat="1" ht="37.8" customHeight="1">
      <c r="A122" s="39"/>
      <c r="B122" s="40"/>
      <c r="C122" s="205" t="s">
        <v>332</v>
      </c>
      <c r="D122" s="205" t="s">
        <v>137</v>
      </c>
      <c r="E122" s="206" t="s">
        <v>527</v>
      </c>
      <c r="F122" s="207" t="s">
        <v>528</v>
      </c>
      <c r="G122" s="208" t="s">
        <v>220</v>
      </c>
      <c r="H122" s="209">
        <v>110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154</v>
      </c>
      <c r="AT122" s="216" t="s">
        <v>137</v>
      </c>
      <c r="AU122" s="216" t="s">
        <v>79</v>
      </c>
      <c r="AY122" s="18" t="s">
        <v>134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154</v>
      </c>
      <c r="BM122" s="216" t="s">
        <v>529</v>
      </c>
    </row>
    <row r="123" s="2" customFormat="1" ht="24.15" customHeight="1">
      <c r="A123" s="39"/>
      <c r="B123" s="40"/>
      <c r="C123" s="205" t="s">
        <v>335</v>
      </c>
      <c r="D123" s="205" t="s">
        <v>137</v>
      </c>
      <c r="E123" s="206" t="s">
        <v>530</v>
      </c>
      <c r="F123" s="207" t="s">
        <v>531</v>
      </c>
      <c r="G123" s="208" t="s">
        <v>220</v>
      </c>
      <c r="H123" s="209">
        <v>110</v>
      </c>
      <c r="I123" s="210"/>
      <c r="J123" s="211">
        <f>ROUND(I123*H123,2)</f>
        <v>0</v>
      </c>
      <c r="K123" s="207" t="s">
        <v>19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154</v>
      </c>
      <c r="AT123" s="216" t="s">
        <v>137</v>
      </c>
      <c r="AU123" s="216" t="s">
        <v>79</v>
      </c>
      <c r="AY123" s="18" t="s">
        <v>134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154</v>
      </c>
      <c r="BM123" s="216" t="s">
        <v>532</v>
      </c>
    </row>
    <row r="124" s="2" customFormat="1" ht="24.15" customHeight="1">
      <c r="A124" s="39"/>
      <c r="B124" s="40"/>
      <c r="C124" s="205" t="s">
        <v>339</v>
      </c>
      <c r="D124" s="205" t="s">
        <v>137</v>
      </c>
      <c r="E124" s="206" t="s">
        <v>533</v>
      </c>
      <c r="F124" s="207" t="s">
        <v>534</v>
      </c>
      <c r="G124" s="208" t="s">
        <v>220</v>
      </c>
      <c r="H124" s="209">
        <v>360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154</v>
      </c>
      <c r="AT124" s="216" t="s">
        <v>137</v>
      </c>
      <c r="AU124" s="216" t="s">
        <v>79</v>
      </c>
      <c r="AY124" s="18" t="s">
        <v>134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154</v>
      </c>
      <c r="BM124" s="216" t="s">
        <v>535</v>
      </c>
    </row>
    <row r="125" s="2" customFormat="1" ht="33" customHeight="1">
      <c r="A125" s="39"/>
      <c r="B125" s="40"/>
      <c r="C125" s="205" t="s">
        <v>346</v>
      </c>
      <c r="D125" s="205" t="s">
        <v>137</v>
      </c>
      <c r="E125" s="206" t="s">
        <v>536</v>
      </c>
      <c r="F125" s="207" t="s">
        <v>537</v>
      </c>
      <c r="G125" s="208" t="s">
        <v>220</v>
      </c>
      <c r="H125" s="209">
        <v>360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154</v>
      </c>
      <c r="AT125" s="216" t="s">
        <v>137</v>
      </c>
      <c r="AU125" s="216" t="s">
        <v>79</v>
      </c>
      <c r="AY125" s="18" t="s">
        <v>134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154</v>
      </c>
      <c r="BM125" s="216" t="s">
        <v>538</v>
      </c>
    </row>
    <row r="126" s="2" customFormat="1" ht="24.15" customHeight="1">
      <c r="A126" s="39"/>
      <c r="B126" s="40"/>
      <c r="C126" s="205" t="s">
        <v>351</v>
      </c>
      <c r="D126" s="205" t="s">
        <v>137</v>
      </c>
      <c r="E126" s="206" t="s">
        <v>539</v>
      </c>
      <c r="F126" s="207" t="s">
        <v>540</v>
      </c>
      <c r="G126" s="208" t="s">
        <v>220</v>
      </c>
      <c r="H126" s="209">
        <v>110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154</v>
      </c>
      <c r="AT126" s="216" t="s">
        <v>137</v>
      </c>
      <c r="AU126" s="216" t="s">
        <v>79</v>
      </c>
      <c r="AY126" s="18" t="s">
        <v>134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154</v>
      </c>
      <c r="BM126" s="216" t="s">
        <v>541</v>
      </c>
    </row>
    <row r="127" s="2" customFormat="1" ht="16.5" customHeight="1">
      <c r="A127" s="39"/>
      <c r="B127" s="40"/>
      <c r="C127" s="205" t="s">
        <v>357</v>
      </c>
      <c r="D127" s="205" t="s">
        <v>137</v>
      </c>
      <c r="E127" s="206" t="s">
        <v>542</v>
      </c>
      <c r="F127" s="207" t="s">
        <v>543</v>
      </c>
      <c r="G127" s="208" t="s">
        <v>220</v>
      </c>
      <c r="H127" s="209">
        <v>700</v>
      </c>
      <c r="I127" s="210"/>
      <c r="J127" s="211">
        <f>ROUND(I127*H127,2)</f>
        <v>0</v>
      </c>
      <c r="K127" s="207" t="s">
        <v>19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154</v>
      </c>
      <c r="AT127" s="216" t="s">
        <v>137</v>
      </c>
      <c r="AU127" s="216" t="s">
        <v>79</v>
      </c>
      <c r="AY127" s="18" t="s">
        <v>134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154</v>
      </c>
      <c r="BM127" s="216" t="s">
        <v>544</v>
      </c>
    </row>
    <row r="128" s="2" customFormat="1" ht="24.15" customHeight="1">
      <c r="A128" s="39"/>
      <c r="B128" s="40"/>
      <c r="C128" s="205" t="s">
        <v>361</v>
      </c>
      <c r="D128" s="205" t="s">
        <v>137</v>
      </c>
      <c r="E128" s="206" t="s">
        <v>545</v>
      </c>
      <c r="F128" s="207" t="s">
        <v>546</v>
      </c>
      <c r="G128" s="208" t="s">
        <v>442</v>
      </c>
      <c r="H128" s="209">
        <v>24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154</v>
      </c>
      <c r="AT128" s="216" t="s">
        <v>137</v>
      </c>
      <c r="AU128" s="216" t="s">
        <v>79</v>
      </c>
      <c r="AY128" s="18" t="s">
        <v>134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154</v>
      </c>
      <c r="BM128" s="216" t="s">
        <v>547</v>
      </c>
    </row>
    <row r="129" s="2" customFormat="1" ht="24.15" customHeight="1">
      <c r="A129" s="39"/>
      <c r="B129" s="40"/>
      <c r="C129" s="205" t="s">
        <v>366</v>
      </c>
      <c r="D129" s="205" t="s">
        <v>137</v>
      </c>
      <c r="E129" s="206" t="s">
        <v>548</v>
      </c>
      <c r="F129" s="207" t="s">
        <v>549</v>
      </c>
      <c r="G129" s="208" t="s">
        <v>483</v>
      </c>
      <c r="H129" s="209">
        <v>3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154</v>
      </c>
      <c r="AT129" s="216" t="s">
        <v>137</v>
      </c>
      <c r="AU129" s="216" t="s">
        <v>79</v>
      </c>
      <c r="AY129" s="18" t="s">
        <v>134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154</v>
      </c>
      <c r="BM129" s="216" t="s">
        <v>550</v>
      </c>
    </row>
    <row r="130" s="2" customFormat="1" ht="24.15" customHeight="1">
      <c r="A130" s="39"/>
      <c r="B130" s="40"/>
      <c r="C130" s="205" t="s">
        <v>370</v>
      </c>
      <c r="D130" s="205" t="s">
        <v>137</v>
      </c>
      <c r="E130" s="206" t="s">
        <v>551</v>
      </c>
      <c r="F130" s="207" t="s">
        <v>552</v>
      </c>
      <c r="G130" s="208" t="s">
        <v>483</v>
      </c>
      <c r="H130" s="209">
        <v>3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154</v>
      </c>
      <c r="AT130" s="216" t="s">
        <v>137</v>
      </c>
      <c r="AU130" s="216" t="s">
        <v>79</v>
      </c>
      <c r="AY130" s="18" t="s">
        <v>134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154</v>
      </c>
      <c r="BM130" s="216" t="s">
        <v>553</v>
      </c>
    </row>
    <row r="131" s="2" customFormat="1" ht="24.15" customHeight="1">
      <c r="A131" s="39"/>
      <c r="B131" s="40"/>
      <c r="C131" s="205" t="s">
        <v>374</v>
      </c>
      <c r="D131" s="205" t="s">
        <v>137</v>
      </c>
      <c r="E131" s="206" t="s">
        <v>554</v>
      </c>
      <c r="F131" s="207" t="s">
        <v>555</v>
      </c>
      <c r="G131" s="208" t="s">
        <v>442</v>
      </c>
      <c r="H131" s="209">
        <v>12</v>
      </c>
      <c r="I131" s="210"/>
      <c r="J131" s="211">
        <f>ROUND(I131*H131,2)</f>
        <v>0</v>
      </c>
      <c r="K131" s="207" t="s">
        <v>19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154</v>
      </c>
      <c r="AT131" s="216" t="s">
        <v>137</v>
      </c>
      <c r="AU131" s="216" t="s">
        <v>79</v>
      </c>
      <c r="AY131" s="18" t="s">
        <v>134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154</v>
      </c>
      <c r="BM131" s="216" t="s">
        <v>556</v>
      </c>
    </row>
    <row r="132" s="2" customFormat="1" ht="16.5" customHeight="1">
      <c r="A132" s="39"/>
      <c r="B132" s="40"/>
      <c r="C132" s="205" t="s">
        <v>379</v>
      </c>
      <c r="D132" s="205" t="s">
        <v>137</v>
      </c>
      <c r="E132" s="206" t="s">
        <v>557</v>
      </c>
      <c r="F132" s="207" t="s">
        <v>558</v>
      </c>
      <c r="G132" s="208" t="s">
        <v>314</v>
      </c>
      <c r="H132" s="209">
        <v>12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154</v>
      </c>
      <c r="AT132" s="216" t="s">
        <v>137</v>
      </c>
      <c r="AU132" s="216" t="s">
        <v>79</v>
      </c>
      <c r="AY132" s="18" t="s">
        <v>134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154</v>
      </c>
      <c r="BM132" s="216" t="s">
        <v>559</v>
      </c>
    </row>
    <row r="133" s="2" customFormat="1" ht="21.75" customHeight="1">
      <c r="A133" s="39"/>
      <c r="B133" s="40"/>
      <c r="C133" s="205" t="s">
        <v>383</v>
      </c>
      <c r="D133" s="205" t="s">
        <v>137</v>
      </c>
      <c r="E133" s="206" t="s">
        <v>560</v>
      </c>
      <c r="F133" s="207" t="s">
        <v>561</v>
      </c>
      <c r="G133" s="208" t="s">
        <v>307</v>
      </c>
      <c r="H133" s="209">
        <v>1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154</v>
      </c>
      <c r="AT133" s="216" t="s">
        <v>137</v>
      </c>
      <c r="AU133" s="216" t="s">
        <v>79</v>
      </c>
      <c r="AY133" s="18" t="s">
        <v>134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154</v>
      </c>
      <c r="BM133" s="216" t="s">
        <v>562</v>
      </c>
    </row>
    <row r="134" s="2" customFormat="1" ht="21.75" customHeight="1">
      <c r="A134" s="39"/>
      <c r="B134" s="40"/>
      <c r="C134" s="205" t="s">
        <v>563</v>
      </c>
      <c r="D134" s="205" t="s">
        <v>137</v>
      </c>
      <c r="E134" s="206" t="s">
        <v>564</v>
      </c>
      <c r="F134" s="207" t="s">
        <v>565</v>
      </c>
      <c r="G134" s="208" t="s">
        <v>566</v>
      </c>
      <c r="H134" s="209">
        <v>10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154</v>
      </c>
      <c r="AT134" s="216" t="s">
        <v>137</v>
      </c>
      <c r="AU134" s="216" t="s">
        <v>79</v>
      </c>
      <c r="AY134" s="18" t="s">
        <v>134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154</v>
      </c>
      <c r="BM134" s="216" t="s">
        <v>567</v>
      </c>
    </row>
    <row r="135" s="12" customFormat="1" ht="25.92" customHeight="1">
      <c r="A135" s="12"/>
      <c r="B135" s="189"/>
      <c r="C135" s="190"/>
      <c r="D135" s="191" t="s">
        <v>70</v>
      </c>
      <c r="E135" s="192" t="s">
        <v>568</v>
      </c>
      <c r="F135" s="192" t="s">
        <v>569</v>
      </c>
      <c r="G135" s="190"/>
      <c r="H135" s="190"/>
      <c r="I135" s="193"/>
      <c r="J135" s="194">
        <f>BK135</f>
        <v>0</v>
      </c>
      <c r="K135" s="190"/>
      <c r="L135" s="195"/>
      <c r="M135" s="196"/>
      <c r="N135" s="197"/>
      <c r="O135" s="197"/>
      <c r="P135" s="198">
        <f>SUM(P136:P137)</f>
        <v>0</v>
      </c>
      <c r="Q135" s="197"/>
      <c r="R135" s="198">
        <f>SUM(R136:R137)</f>
        <v>0</v>
      </c>
      <c r="S135" s="197"/>
      <c r="T135" s="199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0" t="s">
        <v>79</v>
      </c>
      <c r="AT135" s="201" t="s">
        <v>70</v>
      </c>
      <c r="AU135" s="201" t="s">
        <v>71</v>
      </c>
      <c r="AY135" s="200" t="s">
        <v>134</v>
      </c>
      <c r="BK135" s="202">
        <f>SUM(BK136:BK137)</f>
        <v>0</v>
      </c>
    </row>
    <row r="136" s="2" customFormat="1" ht="16.5" customHeight="1">
      <c r="A136" s="39"/>
      <c r="B136" s="40"/>
      <c r="C136" s="205" t="s">
        <v>570</v>
      </c>
      <c r="D136" s="205" t="s">
        <v>137</v>
      </c>
      <c r="E136" s="206" t="s">
        <v>571</v>
      </c>
      <c r="F136" s="207" t="s">
        <v>572</v>
      </c>
      <c r="G136" s="208" t="s">
        <v>573</v>
      </c>
      <c r="H136" s="209">
        <v>0.5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154</v>
      </c>
      <c r="AT136" s="216" t="s">
        <v>137</v>
      </c>
      <c r="AU136" s="216" t="s">
        <v>79</v>
      </c>
      <c r="AY136" s="18" t="s">
        <v>134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154</v>
      </c>
      <c r="BM136" s="216" t="s">
        <v>574</v>
      </c>
    </row>
    <row r="137" s="2" customFormat="1" ht="16.5" customHeight="1">
      <c r="A137" s="39"/>
      <c r="B137" s="40"/>
      <c r="C137" s="205" t="s">
        <v>575</v>
      </c>
      <c r="D137" s="205" t="s">
        <v>137</v>
      </c>
      <c r="E137" s="206" t="s">
        <v>576</v>
      </c>
      <c r="F137" s="207" t="s">
        <v>577</v>
      </c>
      <c r="G137" s="208" t="s">
        <v>573</v>
      </c>
      <c r="H137" s="209">
        <v>0.5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154</v>
      </c>
      <c r="AT137" s="216" t="s">
        <v>137</v>
      </c>
      <c r="AU137" s="216" t="s">
        <v>79</v>
      </c>
      <c r="AY137" s="18" t="s">
        <v>134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154</v>
      </c>
      <c r="BM137" s="216" t="s">
        <v>578</v>
      </c>
    </row>
    <row r="138" s="12" customFormat="1" ht="25.92" customHeight="1">
      <c r="A138" s="12"/>
      <c r="B138" s="189"/>
      <c r="C138" s="190"/>
      <c r="D138" s="191" t="s">
        <v>70</v>
      </c>
      <c r="E138" s="192" t="s">
        <v>579</v>
      </c>
      <c r="F138" s="192" t="s">
        <v>580</v>
      </c>
      <c r="G138" s="190"/>
      <c r="H138" s="190"/>
      <c r="I138" s="193"/>
      <c r="J138" s="194">
        <f>BK138</f>
        <v>0</v>
      </c>
      <c r="K138" s="190"/>
      <c r="L138" s="195"/>
      <c r="M138" s="196"/>
      <c r="N138" s="197"/>
      <c r="O138" s="197"/>
      <c r="P138" s="198">
        <f>SUM(P139:P153)</f>
        <v>0</v>
      </c>
      <c r="Q138" s="197"/>
      <c r="R138" s="198">
        <f>SUM(R139:R153)</f>
        <v>0</v>
      </c>
      <c r="S138" s="197"/>
      <c r="T138" s="199">
        <f>SUM(T139:T153)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79</v>
      </c>
      <c r="AT138" s="201" t="s">
        <v>70</v>
      </c>
      <c r="AU138" s="201" t="s">
        <v>71</v>
      </c>
      <c r="AY138" s="200" t="s">
        <v>134</v>
      </c>
      <c r="BK138" s="202">
        <f>SUM(BK139:BK153)</f>
        <v>0</v>
      </c>
    </row>
    <row r="139" s="2" customFormat="1" ht="16.5" customHeight="1">
      <c r="A139" s="39"/>
      <c r="B139" s="40"/>
      <c r="C139" s="205" t="s">
        <v>581</v>
      </c>
      <c r="D139" s="205" t="s">
        <v>137</v>
      </c>
      <c r="E139" s="206" t="s">
        <v>582</v>
      </c>
      <c r="F139" s="207" t="s">
        <v>583</v>
      </c>
      <c r="G139" s="208" t="s">
        <v>442</v>
      </c>
      <c r="H139" s="209">
        <v>192</v>
      </c>
      <c r="I139" s="210"/>
      <c r="J139" s="211">
        <f>ROUND(I139*H139,2)</f>
        <v>0</v>
      </c>
      <c r="K139" s="207" t="s">
        <v>19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154</v>
      </c>
      <c r="AT139" s="216" t="s">
        <v>137</v>
      </c>
      <c r="AU139" s="216" t="s">
        <v>79</v>
      </c>
      <c r="AY139" s="18" t="s">
        <v>134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154</v>
      </c>
      <c r="BM139" s="216" t="s">
        <v>584</v>
      </c>
    </row>
    <row r="140" s="2" customFormat="1" ht="16.5" customHeight="1">
      <c r="A140" s="39"/>
      <c r="B140" s="40"/>
      <c r="C140" s="205" t="s">
        <v>389</v>
      </c>
      <c r="D140" s="205" t="s">
        <v>137</v>
      </c>
      <c r="E140" s="206" t="s">
        <v>585</v>
      </c>
      <c r="F140" s="207" t="s">
        <v>586</v>
      </c>
      <c r="G140" s="208" t="s">
        <v>442</v>
      </c>
      <c r="H140" s="209">
        <v>144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154</v>
      </c>
      <c r="AT140" s="216" t="s">
        <v>137</v>
      </c>
      <c r="AU140" s="216" t="s">
        <v>79</v>
      </c>
      <c r="AY140" s="18" t="s">
        <v>134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154</v>
      </c>
      <c r="BM140" s="216" t="s">
        <v>587</v>
      </c>
    </row>
    <row r="141" s="2" customFormat="1" ht="16.5" customHeight="1">
      <c r="A141" s="39"/>
      <c r="B141" s="40"/>
      <c r="C141" s="205" t="s">
        <v>393</v>
      </c>
      <c r="D141" s="205" t="s">
        <v>137</v>
      </c>
      <c r="E141" s="206" t="s">
        <v>588</v>
      </c>
      <c r="F141" s="207" t="s">
        <v>454</v>
      </c>
      <c r="G141" s="208" t="s">
        <v>442</v>
      </c>
      <c r="H141" s="209">
        <v>24</v>
      </c>
      <c r="I141" s="210"/>
      <c r="J141" s="211">
        <f>ROUND(I141*H141,2)</f>
        <v>0</v>
      </c>
      <c r="K141" s="207" t="s">
        <v>19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154</v>
      </c>
      <c r="AT141" s="216" t="s">
        <v>137</v>
      </c>
      <c r="AU141" s="216" t="s">
        <v>79</v>
      </c>
      <c r="AY141" s="18" t="s">
        <v>134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154</v>
      </c>
      <c r="BM141" s="216" t="s">
        <v>589</v>
      </c>
    </row>
    <row r="142" s="2" customFormat="1" ht="24.15" customHeight="1">
      <c r="A142" s="39"/>
      <c r="B142" s="40"/>
      <c r="C142" s="205" t="s">
        <v>398</v>
      </c>
      <c r="D142" s="205" t="s">
        <v>137</v>
      </c>
      <c r="E142" s="206" t="s">
        <v>590</v>
      </c>
      <c r="F142" s="207" t="s">
        <v>591</v>
      </c>
      <c r="G142" s="208" t="s">
        <v>442</v>
      </c>
      <c r="H142" s="209">
        <v>24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154</v>
      </c>
      <c r="AT142" s="216" t="s">
        <v>137</v>
      </c>
      <c r="AU142" s="216" t="s">
        <v>79</v>
      </c>
      <c r="AY142" s="18" t="s">
        <v>134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154</v>
      </c>
      <c r="BM142" s="216" t="s">
        <v>592</v>
      </c>
    </row>
    <row r="143" s="2" customFormat="1" ht="16.5" customHeight="1">
      <c r="A143" s="39"/>
      <c r="B143" s="40"/>
      <c r="C143" s="205" t="s">
        <v>403</v>
      </c>
      <c r="D143" s="205" t="s">
        <v>137</v>
      </c>
      <c r="E143" s="206" t="s">
        <v>593</v>
      </c>
      <c r="F143" s="207" t="s">
        <v>594</v>
      </c>
      <c r="G143" s="208" t="s">
        <v>442</v>
      </c>
      <c r="H143" s="209">
        <v>24</v>
      </c>
      <c r="I143" s="210"/>
      <c r="J143" s="211">
        <f>ROUND(I143*H143,2)</f>
        <v>0</v>
      </c>
      <c r="K143" s="207" t="s">
        <v>19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154</v>
      </c>
      <c r="AT143" s="216" t="s">
        <v>137</v>
      </c>
      <c r="AU143" s="216" t="s">
        <v>79</v>
      </c>
      <c r="AY143" s="18" t="s">
        <v>134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154</v>
      </c>
      <c r="BM143" s="216" t="s">
        <v>595</v>
      </c>
    </row>
    <row r="144" s="2" customFormat="1" ht="16.5" customHeight="1">
      <c r="A144" s="39"/>
      <c r="B144" s="40"/>
      <c r="C144" s="205" t="s">
        <v>411</v>
      </c>
      <c r="D144" s="205" t="s">
        <v>137</v>
      </c>
      <c r="E144" s="206" t="s">
        <v>596</v>
      </c>
      <c r="F144" s="207" t="s">
        <v>597</v>
      </c>
      <c r="G144" s="208" t="s">
        <v>442</v>
      </c>
      <c r="H144" s="209">
        <v>24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154</v>
      </c>
      <c r="AT144" s="216" t="s">
        <v>137</v>
      </c>
      <c r="AU144" s="216" t="s">
        <v>79</v>
      </c>
      <c r="AY144" s="18" t="s">
        <v>134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154</v>
      </c>
      <c r="BM144" s="216" t="s">
        <v>598</v>
      </c>
    </row>
    <row r="145" s="2" customFormat="1" ht="24.15" customHeight="1">
      <c r="A145" s="39"/>
      <c r="B145" s="40"/>
      <c r="C145" s="205" t="s">
        <v>418</v>
      </c>
      <c r="D145" s="205" t="s">
        <v>137</v>
      </c>
      <c r="E145" s="206" t="s">
        <v>599</v>
      </c>
      <c r="F145" s="207" t="s">
        <v>600</v>
      </c>
      <c r="G145" s="208" t="s">
        <v>220</v>
      </c>
      <c r="H145" s="209">
        <v>500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154</v>
      </c>
      <c r="AT145" s="216" t="s">
        <v>137</v>
      </c>
      <c r="AU145" s="216" t="s">
        <v>79</v>
      </c>
      <c r="AY145" s="18" t="s">
        <v>134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154</v>
      </c>
      <c r="BM145" s="216" t="s">
        <v>601</v>
      </c>
    </row>
    <row r="146" s="2" customFormat="1" ht="16.5" customHeight="1">
      <c r="A146" s="39"/>
      <c r="B146" s="40"/>
      <c r="C146" s="205" t="s">
        <v>602</v>
      </c>
      <c r="D146" s="205" t="s">
        <v>137</v>
      </c>
      <c r="E146" s="206" t="s">
        <v>603</v>
      </c>
      <c r="F146" s="207" t="s">
        <v>460</v>
      </c>
      <c r="G146" s="208" t="s">
        <v>442</v>
      </c>
      <c r="H146" s="209">
        <v>50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154</v>
      </c>
      <c r="AT146" s="216" t="s">
        <v>137</v>
      </c>
      <c r="AU146" s="216" t="s">
        <v>79</v>
      </c>
      <c r="AY146" s="18" t="s">
        <v>134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154</v>
      </c>
      <c r="BM146" s="216" t="s">
        <v>604</v>
      </c>
    </row>
    <row r="147" s="2" customFormat="1" ht="16.5" customHeight="1">
      <c r="A147" s="39"/>
      <c r="B147" s="40"/>
      <c r="C147" s="205" t="s">
        <v>605</v>
      </c>
      <c r="D147" s="205" t="s">
        <v>137</v>
      </c>
      <c r="E147" s="206" t="s">
        <v>606</v>
      </c>
      <c r="F147" s="207" t="s">
        <v>470</v>
      </c>
      <c r="G147" s="208" t="s">
        <v>442</v>
      </c>
      <c r="H147" s="209">
        <v>50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154</v>
      </c>
      <c r="AT147" s="216" t="s">
        <v>137</v>
      </c>
      <c r="AU147" s="216" t="s">
        <v>79</v>
      </c>
      <c r="AY147" s="18" t="s">
        <v>134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154</v>
      </c>
      <c r="BM147" s="216" t="s">
        <v>607</v>
      </c>
    </row>
    <row r="148" s="2" customFormat="1" ht="16.5" customHeight="1">
      <c r="A148" s="39"/>
      <c r="B148" s="40"/>
      <c r="C148" s="205" t="s">
        <v>608</v>
      </c>
      <c r="D148" s="205" t="s">
        <v>137</v>
      </c>
      <c r="E148" s="206" t="s">
        <v>609</v>
      </c>
      <c r="F148" s="207" t="s">
        <v>473</v>
      </c>
      <c r="G148" s="208" t="s">
        <v>442</v>
      </c>
      <c r="H148" s="209">
        <v>24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154</v>
      </c>
      <c r="AT148" s="216" t="s">
        <v>137</v>
      </c>
      <c r="AU148" s="216" t="s">
        <v>79</v>
      </c>
      <c r="AY148" s="18" t="s">
        <v>134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154</v>
      </c>
      <c r="BM148" s="216" t="s">
        <v>610</v>
      </c>
    </row>
    <row r="149" s="2" customFormat="1" ht="16.5" customHeight="1">
      <c r="A149" s="39"/>
      <c r="B149" s="40"/>
      <c r="C149" s="205" t="s">
        <v>611</v>
      </c>
      <c r="D149" s="205" t="s">
        <v>137</v>
      </c>
      <c r="E149" s="206" t="s">
        <v>612</v>
      </c>
      <c r="F149" s="207" t="s">
        <v>613</v>
      </c>
      <c r="G149" s="208" t="s">
        <v>220</v>
      </c>
      <c r="H149" s="209">
        <v>200</v>
      </c>
      <c r="I149" s="210"/>
      <c r="J149" s="211">
        <f>ROUND(I149*H149,2)</f>
        <v>0</v>
      </c>
      <c r="K149" s="207" t="s">
        <v>19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154</v>
      </c>
      <c r="AT149" s="216" t="s">
        <v>137</v>
      </c>
      <c r="AU149" s="216" t="s">
        <v>79</v>
      </c>
      <c r="AY149" s="18" t="s">
        <v>134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154</v>
      </c>
      <c r="BM149" s="216" t="s">
        <v>614</v>
      </c>
    </row>
    <row r="150" s="2" customFormat="1" ht="16.5" customHeight="1">
      <c r="A150" s="39"/>
      <c r="B150" s="40"/>
      <c r="C150" s="205" t="s">
        <v>615</v>
      </c>
      <c r="D150" s="205" t="s">
        <v>137</v>
      </c>
      <c r="E150" s="206" t="s">
        <v>616</v>
      </c>
      <c r="F150" s="207" t="s">
        <v>617</v>
      </c>
      <c r="G150" s="208" t="s">
        <v>220</v>
      </c>
      <c r="H150" s="209">
        <v>700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154</v>
      </c>
      <c r="AT150" s="216" t="s">
        <v>137</v>
      </c>
      <c r="AU150" s="216" t="s">
        <v>79</v>
      </c>
      <c r="AY150" s="18" t="s">
        <v>134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154</v>
      </c>
      <c r="BM150" s="216" t="s">
        <v>618</v>
      </c>
    </row>
    <row r="151" s="2" customFormat="1" ht="24.15" customHeight="1">
      <c r="A151" s="39"/>
      <c r="B151" s="40"/>
      <c r="C151" s="205" t="s">
        <v>619</v>
      </c>
      <c r="D151" s="205" t="s">
        <v>137</v>
      </c>
      <c r="E151" s="206" t="s">
        <v>620</v>
      </c>
      <c r="F151" s="207" t="s">
        <v>621</v>
      </c>
      <c r="G151" s="208" t="s">
        <v>314</v>
      </c>
      <c r="H151" s="209">
        <v>24</v>
      </c>
      <c r="I151" s="210"/>
      <c r="J151" s="211">
        <f>ROUND(I151*H151,2)</f>
        <v>0</v>
      </c>
      <c r="K151" s="207" t="s">
        <v>19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154</v>
      </c>
      <c r="AT151" s="216" t="s">
        <v>137</v>
      </c>
      <c r="AU151" s="216" t="s">
        <v>79</v>
      </c>
      <c r="AY151" s="18" t="s">
        <v>134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154</v>
      </c>
      <c r="BM151" s="216" t="s">
        <v>622</v>
      </c>
    </row>
    <row r="152" s="2" customFormat="1" ht="16.5" customHeight="1">
      <c r="A152" s="39"/>
      <c r="B152" s="40"/>
      <c r="C152" s="205" t="s">
        <v>623</v>
      </c>
      <c r="D152" s="205" t="s">
        <v>137</v>
      </c>
      <c r="E152" s="206" t="s">
        <v>624</v>
      </c>
      <c r="F152" s="207" t="s">
        <v>625</v>
      </c>
      <c r="G152" s="208" t="s">
        <v>314</v>
      </c>
      <c r="H152" s="209">
        <v>2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154</v>
      </c>
      <c r="AT152" s="216" t="s">
        <v>137</v>
      </c>
      <c r="AU152" s="216" t="s">
        <v>79</v>
      </c>
      <c r="AY152" s="18" t="s">
        <v>134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154</v>
      </c>
      <c r="BM152" s="216" t="s">
        <v>626</v>
      </c>
    </row>
    <row r="153" s="2" customFormat="1" ht="16.5" customHeight="1">
      <c r="A153" s="39"/>
      <c r="B153" s="40"/>
      <c r="C153" s="205" t="s">
        <v>627</v>
      </c>
      <c r="D153" s="205" t="s">
        <v>137</v>
      </c>
      <c r="E153" s="206" t="s">
        <v>628</v>
      </c>
      <c r="F153" s="207" t="s">
        <v>479</v>
      </c>
      <c r="G153" s="208" t="s">
        <v>314</v>
      </c>
      <c r="H153" s="209">
        <v>2</v>
      </c>
      <c r="I153" s="210"/>
      <c r="J153" s="211">
        <f>ROUND(I153*H153,2)</f>
        <v>0</v>
      </c>
      <c r="K153" s="207" t="s">
        <v>19</v>
      </c>
      <c r="L153" s="45"/>
      <c r="M153" s="223" t="s">
        <v>19</v>
      </c>
      <c r="N153" s="224" t="s">
        <v>42</v>
      </c>
      <c r="O153" s="225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154</v>
      </c>
      <c r="AT153" s="216" t="s">
        <v>137</v>
      </c>
      <c r="AU153" s="216" t="s">
        <v>79</v>
      </c>
      <c r="AY153" s="18" t="s">
        <v>134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154</v>
      </c>
      <c r="BM153" s="216" t="s">
        <v>629</v>
      </c>
    </row>
    <row r="154" s="2" customFormat="1" ht="6.96" customHeight="1">
      <c r="A154" s="39"/>
      <c r="B154" s="60"/>
      <c r="C154" s="61"/>
      <c r="D154" s="61"/>
      <c r="E154" s="61"/>
      <c r="F154" s="61"/>
      <c r="G154" s="61"/>
      <c r="H154" s="61"/>
      <c r="I154" s="61"/>
      <c r="J154" s="61"/>
      <c r="K154" s="61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qCq3rQhBOjJvGtSmNCM5JBjX94vbmwiCqaik0J1Su13HnT8RVbWZHqe1uiKGxjX44ZzhlEc/pp28Su0U/uVwBg==" hashValue="Xud0seP88wkYPnnbAHbdMJ/ZcHVhFkFHJ+CTxHbefnl/ty4hbn8NDtwbrsbKVySXxT0zvvrFbZH2FYp4y1QTMg==" algorithmName="SHA-512" password="BFDE"/>
  <autoFilter ref="C83:K15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  <c r="AZ2" s="228" t="s">
        <v>630</v>
      </c>
      <c r="BA2" s="228" t="s">
        <v>630</v>
      </c>
      <c r="BB2" s="228" t="s">
        <v>19</v>
      </c>
      <c r="BC2" s="228" t="s">
        <v>631</v>
      </c>
      <c r="BD2" s="228" t="s">
        <v>150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  <c r="AZ3" s="228" t="s">
        <v>632</v>
      </c>
      <c r="BA3" s="228" t="s">
        <v>632</v>
      </c>
      <c r="BB3" s="228" t="s">
        <v>19</v>
      </c>
      <c r="BC3" s="228" t="s">
        <v>633</v>
      </c>
      <c r="BD3" s="228" t="s">
        <v>150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  <c r="AZ4" s="228" t="s">
        <v>634</v>
      </c>
      <c r="BA4" s="228" t="s">
        <v>634</v>
      </c>
      <c r="BB4" s="228" t="s">
        <v>19</v>
      </c>
      <c r="BC4" s="228" t="s">
        <v>635</v>
      </c>
      <c r="BD4" s="228" t="s">
        <v>150</v>
      </c>
    </row>
    <row r="5" s="1" customFormat="1" ht="6.96" customHeight="1">
      <c r="B5" s="21"/>
      <c r="L5" s="21"/>
      <c r="AZ5" s="228" t="s">
        <v>636</v>
      </c>
      <c r="BA5" s="228" t="s">
        <v>637</v>
      </c>
      <c r="BB5" s="228" t="s">
        <v>19</v>
      </c>
      <c r="BC5" s="228" t="s">
        <v>638</v>
      </c>
      <c r="BD5" s="228" t="s">
        <v>150</v>
      </c>
    </row>
    <row r="6" s="1" customFormat="1" ht="12" customHeight="1">
      <c r="B6" s="21"/>
      <c r="D6" s="133" t="s">
        <v>16</v>
      </c>
      <c r="L6" s="21"/>
      <c r="AZ6" s="228" t="s">
        <v>639</v>
      </c>
      <c r="BA6" s="228" t="s">
        <v>640</v>
      </c>
      <c r="BB6" s="228" t="s">
        <v>19</v>
      </c>
      <c r="BC6" s="228" t="s">
        <v>641</v>
      </c>
      <c r="BD6" s="228" t="s">
        <v>150</v>
      </c>
    </row>
    <row r="7" s="1" customFormat="1" ht="26.25" customHeight="1">
      <c r="B7" s="21"/>
      <c r="E7" s="134" t="str">
        <f>'Rekapitulace stavby'!K6</f>
        <v>Revitalizace veřejného prostoru, lokalita mezi Domem přírody, ul. U červených domků a ul. Lipová alej, Hodonín</v>
      </c>
      <c r="F7" s="133"/>
      <c r="G7" s="133"/>
      <c r="H7" s="133"/>
      <c r="L7" s="21"/>
      <c r="AZ7" s="228" t="s">
        <v>642</v>
      </c>
      <c r="BA7" s="228" t="s">
        <v>643</v>
      </c>
      <c r="BB7" s="228" t="s">
        <v>19</v>
      </c>
      <c r="BC7" s="228" t="s">
        <v>644</v>
      </c>
      <c r="BD7" s="228" t="s">
        <v>150</v>
      </c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228" t="s">
        <v>645</v>
      </c>
      <c r="BA8" s="228" t="s">
        <v>646</v>
      </c>
      <c r="BB8" s="228" t="s">
        <v>204</v>
      </c>
      <c r="BC8" s="228" t="s">
        <v>647</v>
      </c>
      <c r="BD8" s="228" t="s">
        <v>150</v>
      </c>
    </row>
    <row r="9" s="2" customFormat="1" ht="16.5" customHeight="1">
      <c r="A9" s="39"/>
      <c r="B9" s="45"/>
      <c r="C9" s="39"/>
      <c r="D9" s="39"/>
      <c r="E9" s="136" t="s">
        <v>648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228" t="s">
        <v>649</v>
      </c>
      <c r="BA9" s="228" t="s">
        <v>650</v>
      </c>
      <c r="BB9" s="228" t="s">
        <v>314</v>
      </c>
      <c r="BC9" s="228" t="s">
        <v>651</v>
      </c>
      <c r="BD9" s="228" t="s">
        <v>150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228" t="s">
        <v>652</v>
      </c>
      <c r="BA10" s="228" t="s">
        <v>652</v>
      </c>
      <c r="BB10" s="228" t="s">
        <v>19</v>
      </c>
      <c r="BC10" s="228" t="s">
        <v>653</v>
      </c>
      <c r="BD10" s="228" t="s">
        <v>150</v>
      </c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ROUND((SUM(BE87:BE543)),  2)</f>
        <v>0</v>
      </c>
      <c r="G33" s="39"/>
      <c r="H33" s="39"/>
      <c r="I33" s="149">
        <v>0.20999999999999999</v>
      </c>
      <c r="J33" s="148">
        <f>ROUND(((SUM(BE87:BE543))*I33),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ROUND((SUM(BF87:BF543)),  2)</f>
        <v>0</v>
      </c>
      <c r="G34" s="39"/>
      <c r="H34" s="39"/>
      <c r="I34" s="149">
        <v>0.12</v>
      </c>
      <c r="J34" s="148">
        <f>ROUND(((SUM(BF87:BF543))*I34),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ROUND((SUM(BG87:BG543)),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ROUND((SUM(BH87:BH543)),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ROUND((SUM(BI87:BI543)),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26.25" customHeight="1">
      <c r="A48" s="39"/>
      <c r="B48" s="40"/>
      <c r="C48" s="41"/>
      <c r="D48" s="41"/>
      <c r="E48" s="161" t="str">
        <f>E7</f>
        <v>Revitalizace veřejného prostoru, lokalita mezi Domem přírody, ul. U červených domků a ul. Lipová alej, Hodonín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03 - Zakládání zeleně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Hodonín</v>
      </c>
      <c r="G52" s="41"/>
      <c r="H52" s="41"/>
      <c r="I52" s="33" t="s">
        <v>23</v>
      </c>
      <c r="J52" s="73" t="str">
        <f>IF(J12="","",J12)</f>
        <v>14. 12. 2024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Atelier per partes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hidden="1" s="9" customFormat="1" ht="24.96" customHeight="1">
      <c r="A60" s="9"/>
      <c r="B60" s="166"/>
      <c r="C60" s="167"/>
      <c r="D60" s="168" t="s">
        <v>654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198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655</v>
      </c>
      <c r="E62" s="175"/>
      <c r="F62" s="175"/>
      <c r="G62" s="175"/>
      <c r="H62" s="175"/>
      <c r="I62" s="175"/>
      <c r="J62" s="176">
        <f>J92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656</v>
      </c>
      <c r="E63" s="175"/>
      <c r="F63" s="175"/>
      <c r="G63" s="175"/>
      <c r="H63" s="175"/>
      <c r="I63" s="175"/>
      <c r="J63" s="176">
        <f>J107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657</v>
      </c>
      <c r="E64" s="175"/>
      <c r="F64" s="175"/>
      <c r="G64" s="175"/>
      <c r="H64" s="175"/>
      <c r="I64" s="175"/>
      <c r="J64" s="176">
        <f>J215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2"/>
      <c r="C65" s="173"/>
      <c r="D65" s="174" t="s">
        <v>658</v>
      </c>
      <c r="E65" s="175"/>
      <c r="F65" s="175"/>
      <c r="G65" s="175"/>
      <c r="H65" s="175"/>
      <c r="I65" s="175"/>
      <c r="J65" s="176">
        <f>J299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2"/>
      <c r="C66" s="173"/>
      <c r="D66" s="174" t="s">
        <v>659</v>
      </c>
      <c r="E66" s="175"/>
      <c r="F66" s="175"/>
      <c r="G66" s="175"/>
      <c r="H66" s="175"/>
      <c r="I66" s="175"/>
      <c r="J66" s="176">
        <f>J414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2"/>
      <c r="C67" s="173"/>
      <c r="D67" s="174" t="s">
        <v>660</v>
      </c>
      <c r="E67" s="175"/>
      <c r="F67" s="175"/>
      <c r="G67" s="175"/>
      <c r="H67" s="175"/>
      <c r="I67" s="175"/>
      <c r="J67" s="176">
        <f>J540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/>
    <row r="71" hidden="1"/>
    <row r="72" hidden="1"/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118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6.25" customHeight="1">
      <c r="A77" s="39"/>
      <c r="B77" s="40"/>
      <c r="C77" s="41"/>
      <c r="D77" s="41"/>
      <c r="E77" s="161" t="str">
        <f>E7</f>
        <v>Revitalizace veřejného prostoru, lokalita mezi Domem přírody, ul. U červených domků a ul. Lipová alej, Hodonín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107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03 - Zakládání zeleně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Hodonín</v>
      </c>
      <c r="G81" s="41"/>
      <c r="H81" s="41"/>
      <c r="I81" s="33" t="s">
        <v>23</v>
      </c>
      <c r="J81" s="73" t="str">
        <f>IF(J12="","",J12)</f>
        <v>14. 12. 2024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 xml:space="preserve"> </v>
      </c>
      <c r="G83" s="41"/>
      <c r="H83" s="41"/>
      <c r="I83" s="33" t="s">
        <v>31</v>
      </c>
      <c r="J83" s="37" t="str">
        <f>E21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33</v>
      </c>
      <c r="J84" s="37" t="str">
        <f>E24</f>
        <v>Atelier per partes s.r.o.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119</v>
      </c>
      <c r="D86" s="181" t="s">
        <v>56</v>
      </c>
      <c r="E86" s="181" t="s">
        <v>52</v>
      </c>
      <c r="F86" s="181" t="s">
        <v>53</v>
      </c>
      <c r="G86" s="181" t="s">
        <v>120</v>
      </c>
      <c r="H86" s="181" t="s">
        <v>121</v>
      </c>
      <c r="I86" s="181" t="s">
        <v>122</v>
      </c>
      <c r="J86" s="181" t="s">
        <v>111</v>
      </c>
      <c r="K86" s="182" t="s">
        <v>123</v>
      </c>
      <c r="L86" s="183"/>
      <c r="M86" s="93" t="s">
        <v>19</v>
      </c>
      <c r="N86" s="94" t="s">
        <v>41</v>
      </c>
      <c r="O86" s="94" t="s">
        <v>124</v>
      </c>
      <c r="P86" s="94" t="s">
        <v>125</v>
      </c>
      <c r="Q86" s="94" t="s">
        <v>126</v>
      </c>
      <c r="R86" s="94" t="s">
        <v>127</v>
      </c>
      <c r="S86" s="94" t="s">
        <v>128</v>
      </c>
      <c r="T86" s="95" t="s">
        <v>129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130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90.139184999999998</v>
      </c>
      <c r="S87" s="97"/>
      <c r="T87" s="187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112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70</v>
      </c>
      <c r="E88" s="192" t="s">
        <v>199</v>
      </c>
      <c r="F88" s="192" t="s">
        <v>199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P89+P92+P107+P215+P299+P414+P540</f>
        <v>0</v>
      </c>
      <c r="Q88" s="197"/>
      <c r="R88" s="198">
        <f>R89+R92+R107+R215+R299+R414+R540</f>
        <v>90.139184999999998</v>
      </c>
      <c r="S88" s="197"/>
      <c r="T88" s="199">
        <f>T89+T92+T107+T215+T299+T414+T540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71</v>
      </c>
      <c r="AY88" s="200" t="s">
        <v>134</v>
      </c>
      <c r="BK88" s="202">
        <f>BK89+BK92+BK107+BK215+BK299+BK414+BK540</f>
        <v>0</v>
      </c>
    </row>
    <row r="89" s="12" customFormat="1" ht="22.8" customHeight="1">
      <c r="A89" s="12"/>
      <c r="B89" s="189"/>
      <c r="C89" s="190"/>
      <c r="D89" s="191" t="s">
        <v>70</v>
      </c>
      <c r="E89" s="203" t="s">
        <v>416</v>
      </c>
      <c r="F89" s="203" t="s">
        <v>417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SUM(P90:P91)</f>
        <v>0</v>
      </c>
      <c r="Q89" s="197"/>
      <c r="R89" s="198">
        <f>SUM(R90:R91)</f>
        <v>0</v>
      </c>
      <c r="S89" s="197"/>
      <c r="T89" s="199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79</v>
      </c>
      <c r="AY89" s="200" t="s">
        <v>134</v>
      </c>
      <c r="BK89" s="202">
        <f>SUM(BK90:BK91)</f>
        <v>0</v>
      </c>
    </row>
    <row r="90" s="2" customFormat="1" ht="24.15" customHeight="1">
      <c r="A90" s="39"/>
      <c r="B90" s="40"/>
      <c r="C90" s="205" t="s">
        <v>661</v>
      </c>
      <c r="D90" s="205" t="s">
        <v>137</v>
      </c>
      <c r="E90" s="206" t="s">
        <v>662</v>
      </c>
      <c r="F90" s="207" t="s">
        <v>663</v>
      </c>
      <c r="G90" s="208" t="s">
        <v>307</v>
      </c>
      <c r="H90" s="209">
        <v>90.138999999999996</v>
      </c>
      <c r="I90" s="210"/>
      <c r="J90" s="211">
        <f>ROUND(I90*H90,2)</f>
        <v>0</v>
      </c>
      <c r="K90" s="207" t="s">
        <v>664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154</v>
      </c>
      <c r="AT90" s="216" t="s">
        <v>137</v>
      </c>
      <c r="AU90" s="216" t="s">
        <v>81</v>
      </c>
      <c r="AY90" s="18" t="s">
        <v>134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154</v>
      </c>
      <c r="BM90" s="216" t="s">
        <v>665</v>
      </c>
    </row>
    <row r="91" s="2" customFormat="1">
      <c r="A91" s="39"/>
      <c r="B91" s="40"/>
      <c r="C91" s="41"/>
      <c r="D91" s="285" t="s">
        <v>666</v>
      </c>
      <c r="E91" s="41"/>
      <c r="F91" s="286" t="s">
        <v>667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666</v>
      </c>
      <c r="AU91" s="18" t="s">
        <v>81</v>
      </c>
    </row>
    <row r="92" s="12" customFormat="1" ht="22.8" customHeight="1">
      <c r="A92" s="12"/>
      <c r="B92" s="189"/>
      <c r="C92" s="190"/>
      <c r="D92" s="191" t="s">
        <v>70</v>
      </c>
      <c r="E92" s="203" t="s">
        <v>668</v>
      </c>
      <c r="F92" s="203" t="s">
        <v>669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SUM(P93:P106)</f>
        <v>0</v>
      </c>
      <c r="Q92" s="197"/>
      <c r="R92" s="198">
        <f>SUM(R93:R106)</f>
        <v>0</v>
      </c>
      <c r="S92" s="197"/>
      <c r="T92" s="199">
        <f>SUM(T93:T106)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79</v>
      </c>
      <c r="AT92" s="201" t="s">
        <v>70</v>
      </c>
      <c r="AU92" s="201" t="s">
        <v>79</v>
      </c>
      <c r="AY92" s="200" t="s">
        <v>134</v>
      </c>
      <c r="BK92" s="202">
        <f>SUM(BK93:BK106)</f>
        <v>0</v>
      </c>
    </row>
    <row r="93" s="2" customFormat="1" ht="37.8" customHeight="1">
      <c r="A93" s="39"/>
      <c r="B93" s="40"/>
      <c r="C93" s="205" t="s">
        <v>79</v>
      </c>
      <c r="D93" s="205" t="s">
        <v>137</v>
      </c>
      <c r="E93" s="206" t="s">
        <v>670</v>
      </c>
      <c r="F93" s="207" t="s">
        <v>671</v>
      </c>
      <c r="G93" s="208" t="s">
        <v>204</v>
      </c>
      <c r="H93" s="209">
        <v>207</v>
      </c>
      <c r="I93" s="210"/>
      <c r="J93" s="211">
        <f>ROUND(I93*H93,2)</f>
        <v>0</v>
      </c>
      <c r="K93" s="207" t="s">
        <v>672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154</v>
      </c>
      <c r="AT93" s="216" t="s">
        <v>137</v>
      </c>
      <c r="AU93" s="216" t="s">
        <v>81</v>
      </c>
      <c r="AY93" s="18" t="s">
        <v>134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154</v>
      </c>
      <c r="BM93" s="216" t="s">
        <v>673</v>
      </c>
    </row>
    <row r="94" s="2" customFormat="1">
      <c r="A94" s="39"/>
      <c r="B94" s="40"/>
      <c r="C94" s="41"/>
      <c r="D94" s="285" t="s">
        <v>666</v>
      </c>
      <c r="E94" s="41"/>
      <c r="F94" s="286" t="s">
        <v>674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666</v>
      </c>
      <c r="AU94" s="18" t="s">
        <v>81</v>
      </c>
    </row>
    <row r="95" s="2" customFormat="1">
      <c r="A95" s="39"/>
      <c r="B95" s="40"/>
      <c r="C95" s="41"/>
      <c r="D95" s="218" t="s">
        <v>143</v>
      </c>
      <c r="E95" s="41"/>
      <c r="F95" s="219" t="s">
        <v>675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143</v>
      </c>
      <c r="AU95" s="18" t="s">
        <v>81</v>
      </c>
    </row>
    <row r="96" s="13" customFormat="1">
      <c r="A96" s="13"/>
      <c r="B96" s="229"/>
      <c r="C96" s="230"/>
      <c r="D96" s="218" t="s">
        <v>206</v>
      </c>
      <c r="E96" s="231" t="s">
        <v>19</v>
      </c>
      <c r="F96" s="232" t="s">
        <v>676</v>
      </c>
      <c r="G96" s="230"/>
      <c r="H96" s="233">
        <v>207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9" t="s">
        <v>206</v>
      </c>
      <c r="AU96" s="239" t="s">
        <v>81</v>
      </c>
      <c r="AV96" s="13" t="s">
        <v>81</v>
      </c>
      <c r="AW96" s="13" t="s">
        <v>32</v>
      </c>
      <c r="AX96" s="13" t="s">
        <v>79</v>
      </c>
      <c r="AY96" s="239" t="s">
        <v>134</v>
      </c>
    </row>
    <row r="97" s="2" customFormat="1" ht="33" customHeight="1">
      <c r="A97" s="39"/>
      <c r="B97" s="40"/>
      <c r="C97" s="205" t="s">
        <v>81</v>
      </c>
      <c r="D97" s="205" t="s">
        <v>137</v>
      </c>
      <c r="E97" s="206" t="s">
        <v>677</v>
      </c>
      <c r="F97" s="207" t="s">
        <v>678</v>
      </c>
      <c r="G97" s="208" t="s">
        <v>679</v>
      </c>
      <c r="H97" s="209">
        <v>1</v>
      </c>
      <c r="I97" s="210"/>
      <c r="J97" s="211">
        <f>ROUND(I97*H97,2)</f>
        <v>0</v>
      </c>
      <c r="K97" s="207" t="s">
        <v>664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154</v>
      </c>
      <c r="AT97" s="216" t="s">
        <v>137</v>
      </c>
      <c r="AU97" s="216" t="s">
        <v>81</v>
      </c>
      <c r="AY97" s="18" t="s">
        <v>134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154</v>
      </c>
      <c r="BM97" s="216" t="s">
        <v>680</v>
      </c>
    </row>
    <row r="98" s="2" customFormat="1">
      <c r="A98" s="39"/>
      <c r="B98" s="40"/>
      <c r="C98" s="41"/>
      <c r="D98" s="285" t="s">
        <v>666</v>
      </c>
      <c r="E98" s="41"/>
      <c r="F98" s="286" t="s">
        <v>681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666</v>
      </c>
      <c r="AU98" s="18" t="s">
        <v>81</v>
      </c>
    </row>
    <row r="99" s="2" customFormat="1" ht="33" customHeight="1">
      <c r="A99" s="39"/>
      <c r="B99" s="40"/>
      <c r="C99" s="205" t="s">
        <v>150</v>
      </c>
      <c r="D99" s="205" t="s">
        <v>137</v>
      </c>
      <c r="E99" s="206" t="s">
        <v>682</v>
      </c>
      <c r="F99" s="207" t="s">
        <v>683</v>
      </c>
      <c r="G99" s="208" t="s">
        <v>679</v>
      </c>
      <c r="H99" s="209">
        <v>2</v>
      </c>
      <c r="I99" s="210"/>
      <c r="J99" s="211">
        <f>ROUND(I99*H99,2)</f>
        <v>0</v>
      </c>
      <c r="K99" s="207" t="s">
        <v>664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154</v>
      </c>
      <c r="AT99" s="216" t="s">
        <v>137</v>
      </c>
      <c r="AU99" s="216" t="s">
        <v>81</v>
      </c>
      <c r="AY99" s="18" t="s">
        <v>134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154</v>
      </c>
      <c r="BM99" s="216" t="s">
        <v>684</v>
      </c>
    </row>
    <row r="100" s="2" customFormat="1">
      <c r="A100" s="39"/>
      <c r="B100" s="40"/>
      <c r="C100" s="41"/>
      <c r="D100" s="285" t="s">
        <v>666</v>
      </c>
      <c r="E100" s="41"/>
      <c r="F100" s="286" t="s">
        <v>685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666</v>
      </c>
      <c r="AU100" s="18" t="s">
        <v>81</v>
      </c>
    </row>
    <row r="101" s="2" customFormat="1" ht="33" customHeight="1">
      <c r="A101" s="39"/>
      <c r="B101" s="40"/>
      <c r="C101" s="205" t="s">
        <v>154</v>
      </c>
      <c r="D101" s="205" t="s">
        <v>137</v>
      </c>
      <c r="E101" s="206" t="s">
        <v>686</v>
      </c>
      <c r="F101" s="207" t="s">
        <v>687</v>
      </c>
      <c r="G101" s="208" t="s">
        <v>679</v>
      </c>
      <c r="H101" s="209">
        <v>3</v>
      </c>
      <c r="I101" s="210"/>
      <c r="J101" s="211">
        <f>ROUND(I101*H101,2)</f>
        <v>0</v>
      </c>
      <c r="K101" s="207" t="s">
        <v>664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154</v>
      </c>
      <c r="AT101" s="216" t="s">
        <v>137</v>
      </c>
      <c r="AU101" s="216" t="s">
        <v>81</v>
      </c>
      <c r="AY101" s="18" t="s">
        <v>134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154</v>
      </c>
      <c r="BM101" s="216" t="s">
        <v>688</v>
      </c>
    </row>
    <row r="102" s="2" customFormat="1">
      <c r="A102" s="39"/>
      <c r="B102" s="40"/>
      <c r="C102" s="41"/>
      <c r="D102" s="285" t="s">
        <v>666</v>
      </c>
      <c r="E102" s="41"/>
      <c r="F102" s="286" t="s">
        <v>689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666</v>
      </c>
      <c r="AU102" s="18" t="s">
        <v>81</v>
      </c>
    </row>
    <row r="103" s="2" customFormat="1" ht="33" customHeight="1">
      <c r="A103" s="39"/>
      <c r="B103" s="40"/>
      <c r="C103" s="205" t="s">
        <v>133</v>
      </c>
      <c r="D103" s="205" t="s">
        <v>137</v>
      </c>
      <c r="E103" s="206" t="s">
        <v>690</v>
      </c>
      <c r="F103" s="207" t="s">
        <v>691</v>
      </c>
      <c r="G103" s="208" t="s">
        <v>679</v>
      </c>
      <c r="H103" s="209">
        <v>1</v>
      </c>
      <c r="I103" s="210"/>
      <c r="J103" s="211">
        <f>ROUND(I103*H103,2)</f>
        <v>0</v>
      </c>
      <c r="K103" s="207" t="s">
        <v>664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154</v>
      </c>
      <c r="AT103" s="216" t="s">
        <v>137</v>
      </c>
      <c r="AU103" s="216" t="s">
        <v>81</v>
      </c>
      <c r="AY103" s="18" t="s">
        <v>134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154</v>
      </c>
      <c r="BM103" s="216" t="s">
        <v>692</v>
      </c>
    </row>
    <row r="104" s="2" customFormat="1">
      <c r="A104" s="39"/>
      <c r="B104" s="40"/>
      <c r="C104" s="41"/>
      <c r="D104" s="285" t="s">
        <v>666</v>
      </c>
      <c r="E104" s="41"/>
      <c r="F104" s="286" t="s">
        <v>693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666</v>
      </c>
      <c r="AU104" s="18" t="s">
        <v>81</v>
      </c>
    </row>
    <row r="105" s="2" customFormat="1" ht="33" customHeight="1">
      <c r="A105" s="39"/>
      <c r="B105" s="40"/>
      <c r="C105" s="205" t="s">
        <v>161</v>
      </c>
      <c r="D105" s="205" t="s">
        <v>137</v>
      </c>
      <c r="E105" s="206" t="s">
        <v>694</v>
      </c>
      <c r="F105" s="207" t="s">
        <v>695</v>
      </c>
      <c r="G105" s="208" t="s">
        <v>679</v>
      </c>
      <c r="H105" s="209">
        <v>1</v>
      </c>
      <c r="I105" s="210"/>
      <c r="J105" s="211">
        <f>ROUND(I105*H105,2)</f>
        <v>0</v>
      </c>
      <c r="K105" s="207" t="s">
        <v>664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154</v>
      </c>
      <c r="AT105" s="216" t="s">
        <v>137</v>
      </c>
      <c r="AU105" s="216" t="s">
        <v>81</v>
      </c>
      <c r="AY105" s="18" t="s">
        <v>134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154</v>
      </c>
      <c r="BM105" s="216" t="s">
        <v>696</v>
      </c>
    </row>
    <row r="106" s="2" customFormat="1">
      <c r="A106" s="39"/>
      <c r="B106" s="40"/>
      <c r="C106" s="41"/>
      <c r="D106" s="285" t="s">
        <v>666</v>
      </c>
      <c r="E106" s="41"/>
      <c r="F106" s="286" t="s">
        <v>697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666</v>
      </c>
      <c r="AU106" s="18" t="s">
        <v>81</v>
      </c>
    </row>
    <row r="107" s="12" customFormat="1" ht="22.8" customHeight="1">
      <c r="A107" s="12"/>
      <c r="B107" s="189"/>
      <c r="C107" s="190"/>
      <c r="D107" s="191" t="s">
        <v>70</v>
      </c>
      <c r="E107" s="203" t="s">
        <v>698</v>
      </c>
      <c r="F107" s="203" t="s">
        <v>630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SUM(P108:P214)</f>
        <v>0</v>
      </c>
      <c r="Q107" s="197"/>
      <c r="R107" s="198">
        <f>SUM(R108:R214)</f>
        <v>13.051199999999998</v>
      </c>
      <c r="S107" s="197"/>
      <c r="T107" s="199">
        <f>SUM(T108:T214)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79</v>
      </c>
      <c r="AT107" s="201" t="s">
        <v>70</v>
      </c>
      <c r="AU107" s="201" t="s">
        <v>79</v>
      </c>
      <c r="AY107" s="200" t="s">
        <v>134</v>
      </c>
      <c r="BK107" s="202">
        <f>SUM(BK108:BK214)</f>
        <v>0</v>
      </c>
    </row>
    <row r="108" s="2" customFormat="1" ht="24.15" customHeight="1">
      <c r="A108" s="39"/>
      <c r="B108" s="40"/>
      <c r="C108" s="205" t="s">
        <v>168</v>
      </c>
      <c r="D108" s="205" t="s">
        <v>137</v>
      </c>
      <c r="E108" s="206" t="s">
        <v>699</v>
      </c>
      <c r="F108" s="207" t="s">
        <v>700</v>
      </c>
      <c r="G108" s="208" t="s">
        <v>679</v>
      </c>
      <c r="H108" s="209">
        <v>64</v>
      </c>
      <c r="I108" s="210"/>
      <c r="J108" s="211">
        <f>ROUND(I108*H108,2)</f>
        <v>0</v>
      </c>
      <c r="K108" s="207" t="s">
        <v>664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154</v>
      </c>
      <c r="AT108" s="216" t="s">
        <v>137</v>
      </c>
      <c r="AU108" s="216" t="s">
        <v>81</v>
      </c>
      <c r="AY108" s="18" t="s">
        <v>134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154</v>
      </c>
      <c r="BM108" s="216" t="s">
        <v>701</v>
      </c>
    </row>
    <row r="109" s="2" customFormat="1">
      <c r="A109" s="39"/>
      <c r="B109" s="40"/>
      <c r="C109" s="41"/>
      <c r="D109" s="285" t="s">
        <v>666</v>
      </c>
      <c r="E109" s="41"/>
      <c r="F109" s="286" t="s">
        <v>702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666</v>
      </c>
      <c r="AU109" s="18" t="s">
        <v>81</v>
      </c>
    </row>
    <row r="110" s="13" customFormat="1">
      <c r="A110" s="13"/>
      <c r="B110" s="229"/>
      <c r="C110" s="230"/>
      <c r="D110" s="218" t="s">
        <v>206</v>
      </c>
      <c r="E110" s="231" t="s">
        <v>19</v>
      </c>
      <c r="F110" s="232" t="s">
        <v>630</v>
      </c>
      <c r="G110" s="230"/>
      <c r="H110" s="233">
        <v>64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9" t="s">
        <v>206</v>
      </c>
      <c r="AU110" s="239" t="s">
        <v>81</v>
      </c>
      <c r="AV110" s="13" t="s">
        <v>81</v>
      </c>
      <c r="AW110" s="13" t="s">
        <v>32</v>
      </c>
      <c r="AX110" s="13" t="s">
        <v>79</v>
      </c>
      <c r="AY110" s="239" t="s">
        <v>134</v>
      </c>
    </row>
    <row r="111" s="2" customFormat="1">
      <c r="A111" s="39"/>
      <c r="B111" s="40"/>
      <c r="C111" s="41"/>
      <c r="D111" s="218" t="s">
        <v>234</v>
      </c>
      <c r="E111" s="41"/>
      <c r="F111" s="251" t="s">
        <v>703</v>
      </c>
      <c r="G111" s="41"/>
      <c r="H111" s="41"/>
      <c r="I111" s="41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U111" s="18" t="s">
        <v>81</v>
      </c>
    </row>
    <row r="112" s="2" customFormat="1">
      <c r="A112" s="39"/>
      <c r="B112" s="40"/>
      <c r="C112" s="41"/>
      <c r="D112" s="218" t="s">
        <v>234</v>
      </c>
      <c r="E112" s="41"/>
      <c r="F112" s="252" t="s">
        <v>631</v>
      </c>
      <c r="G112" s="41"/>
      <c r="H112" s="253">
        <v>64</v>
      </c>
      <c r="I112" s="41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U112" s="18" t="s">
        <v>81</v>
      </c>
    </row>
    <row r="113" s="2" customFormat="1" ht="44.25" customHeight="1">
      <c r="A113" s="39"/>
      <c r="B113" s="40"/>
      <c r="C113" s="205" t="s">
        <v>172</v>
      </c>
      <c r="D113" s="205" t="s">
        <v>137</v>
      </c>
      <c r="E113" s="206" t="s">
        <v>704</v>
      </c>
      <c r="F113" s="207" t="s">
        <v>705</v>
      </c>
      <c r="G113" s="208" t="s">
        <v>679</v>
      </c>
      <c r="H113" s="209">
        <v>64</v>
      </c>
      <c r="I113" s="210"/>
      <c r="J113" s="211">
        <f>ROUND(I113*H113,2)</f>
        <v>0</v>
      </c>
      <c r="K113" s="207" t="s">
        <v>664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154</v>
      </c>
      <c r="AT113" s="216" t="s">
        <v>137</v>
      </c>
      <c r="AU113" s="216" t="s">
        <v>81</v>
      </c>
      <c r="AY113" s="18" t="s">
        <v>134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154</v>
      </c>
      <c r="BM113" s="216" t="s">
        <v>706</v>
      </c>
    </row>
    <row r="114" s="2" customFormat="1">
      <c r="A114" s="39"/>
      <c r="B114" s="40"/>
      <c r="C114" s="41"/>
      <c r="D114" s="285" t="s">
        <v>666</v>
      </c>
      <c r="E114" s="41"/>
      <c r="F114" s="286" t="s">
        <v>707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666</v>
      </c>
      <c r="AU114" s="18" t="s">
        <v>81</v>
      </c>
    </row>
    <row r="115" s="13" customFormat="1">
      <c r="A115" s="13"/>
      <c r="B115" s="229"/>
      <c r="C115" s="230"/>
      <c r="D115" s="218" t="s">
        <v>206</v>
      </c>
      <c r="E115" s="231" t="s">
        <v>19</v>
      </c>
      <c r="F115" s="232" t="s">
        <v>630</v>
      </c>
      <c r="G115" s="230"/>
      <c r="H115" s="233">
        <v>64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9" t="s">
        <v>206</v>
      </c>
      <c r="AU115" s="239" t="s">
        <v>81</v>
      </c>
      <c r="AV115" s="13" t="s">
        <v>81</v>
      </c>
      <c r="AW115" s="13" t="s">
        <v>32</v>
      </c>
      <c r="AX115" s="13" t="s">
        <v>79</v>
      </c>
      <c r="AY115" s="239" t="s">
        <v>134</v>
      </c>
    </row>
    <row r="116" s="2" customFormat="1">
      <c r="A116" s="39"/>
      <c r="B116" s="40"/>
      <c r="C116" s="41"/>
      <c r="D116" s="218" t="s">
        <v>234</v>
      </c>
      <c r="E116" s="41"/>
      <c r="F116" s="251" t="s">
        <v>703</v>
      </c>
      <c r="G116" s="41"/>
      <c r="H116" s="41"/>
      <c r="I116" s="41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U116" s="18" t="s">
        <v>81</v>
      </c>
    </row>
    <row r="117" s="2" customFormat="1">
      <c r="A117" s="39"/>
      <c r="B117" s="40"/>
      <c r="C117" s="41"/>
      <c r="D117" s="218" t="s">
        <v>234</v>
      </c>
      <c r="E117" s="41"/>
      <c r="F117" s="252" t="s">
        <v>631</v>
      </c>
      <c r="G117" s="41"/>
      <c r="H117" s="253">
        <v>64</v>
      </c>
      <c r="I117" s="41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U117" s="18" t="s">
        <v>81</v>
      </c>
    </row>
    <row r="118" s="2" customFormat="1" ht="16.5" customHeight="1">
      <c r="A118" s="39"/>
      <c r="B118" s="40"/>
      <c r="C118" s="254" t="s">
        <v>178</v>
      </c>
      <c r="D118" s="254" t="s">
        <v>280</v>
      </c>
      <c r="E118" s="255" t="s">
        <v>708</v>
      </c>
      <c r="F118" s="256" t="s">
        <v>709</v>
      </c>
      <c r="G118" s="257" t="s">
        <v>229</v>
      </c>
      <c r="H118" s="258">
        <v>12.800000000000001</v>
      </c>
      <c r="I118" s="259"/>
      <c r="J118" s="260">
        <f>ROUND(I118*H118,2)</f>
        <v>0</v>
      </c>
      <c r="K118" s="256" t="s">
        <v>664</v>
      </c>
      <c r="L118" s="261"/>
      <c r="M118" s="262" t="s">
        <v>19</v>
      </c>
      <c r="N118" s="263" t="s">
        <v>42</v>
      </c>
      <c r="O118" s="85"/>
      <c r="P118" s="214">
        <f>O118*H118</f>
        <v>0</v>
      </c>
      <c r="Q118" s="214">
        <v>0.22</v>
      </c>
      <c r="R118" s="214">
        <f>Q118*H118</f>
        <v>2.8160000000000003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172</v>
      </c>
      <c r="AT118" s="216" t="s">
        <v>280</v>
      </c>
      <c r="AU118" s="216" t="s">
        <v>81</v>
      </c>
      <c r="AY118" s="18" t="s">
        <v>134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154</v>
      </c>
      <c r="BM118" s="216" t="s">
        <v>710</v>
      </c>
    </row>
    <row r="119" s="2" customFormat="1" ht="24.15" customHeight="1">
      <c r="A119" s="39"/>
      <c r="B119" s="40"/>
      <c r="C119" s="205" t="s">
        <v>182</v>
      </c>
      <c r="D119" s="205" t="s">
        <v>137</v>
      </c>
      <c r="E119" s="206" t="s">
        <v>711</v>
      </c>
      <c r="F119" s="207" t="s">
        <v>712</v>
      </c>
      <c r="G119" s="208" t="s">
        <v>679</v>
      </c>
      <c r="H119" s="209">
        <v>64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154</v>
      </c>
      <c r="AT119" s="216" t="s">
        <v>137</v>
      </c>
      <c r="AU119" s="216" t="s">
        <v>81</v>
      </c>
      <c r="AY119" s="18" t="s">
        <v>134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154</v>
      </c>
      <c r="BM119" s="216" t="s">
        <v>713</v>
      </c>
    </row>
    <row r="120" s="13" customFormat="1">
      <c r="A120" s="13"/>
      <c r="B120" s="229"/>
      <c r="C120" s="230"/>
      <c r="D120" s="218" t="s">
        <v>206</v>
      </c>
      <c r="E120" s="231" t="s">
        <v>19</v>
      </c>
      <c r="F120" s="232" t="s">
        <v>630</v>
      </c>
      <c r="G120" s="230"/>
      <c r="H120" s="233">
        <v>64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9" t="s">
        <v>206</v>
      </c>
      <c r="AU120" s="239" t="s">
        <v>81</v>
      </c>
      <c r="AV120" s="13" t="s">
        <v>81</v>
      </c>
      <c r="AW120" s="13" t="s">
        <v>32</v>
      </c>
      <c r="AX120" s="13" t="s">
        <v>79</v>
      </c>
      <c r="AY120" s="239" t="s">
        <v>134</v>
      </c>
    </row>
    <row r="121" s="2" customFormat="1">
      <c r="A121" s="39"/>
      <c r="B121" s="40"/>
      <c r="C121" s="41"/>
      <c r="D121" s="218" t="s">
        <v>234</v>
      </c>
      <c r="E121" s="41"/>
      <c r="F121" s="251" t="s">
        <v>703</v>
      </c>
      <c r="G121" s="41"/>
      <c r="H121" s="41"/>
      <c r="I121" s="41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U121" s="18" t="s">
        <v>81</v>
      </c>
    </row>
    <row r="122" s="2" customFormat="1">
      <c r="A122" s="39"/>
      <c r="B122" s="40"/>
      <c r="C122" s="41"/>
      <c r="D122" s="218" t="s">
        <v>234</v>
      </c>
      <c r="E122" s="41"/>
      <c r="F122" s="252" t="s">
        <v>631</v>
      </c>
      <c r="G122" s="41"/>
      <c r="H122" s="253">
        <v>64</v>
      </c>
      <c r="I122" s="41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U122" s="18" t="s">
        <v>81</v>
      </c>
    </row>
    <row r="123" s="2" customFormat="1" ht="16.5" customHeight="1">
      <c r="A123" s="39"/>
      <c r="B123" s="40"/>
      <c r="C123" s="254" t="s">
        <v>462</v>
      </c>
      <c r="D123" s="254" t="s">
        <v>280</v>
      </c>
      <c r="E123" s="255" t="s">
        <v>714</v>
      </c>
      <c r="F123" s="256" t="s">
        <v>715</v>
      </c>
      <c r="G123" s="257" t="s">
        <v>438</v>
      </c>
      <c r="H123" s="258">
        <v>16</v>
      </c>
      <c r="I123" s="259"/>
      <c r="J123" s="260">
        <f>ROUND(I123*H123,2)</f>
        <v>0</v>
      </c>
      <c r="K123" s="256" t="s">
        <v>19</v>
      </c>
      <c r="L123" s="261"/>
      <c r="M123" s="262" t="s">
        <v>19</v>
      </c>
      <c r="N123" s="263" t="s">
        <v>42</v>
      </c>
      <c r="O123" s="85"/>
      <c r="P123" s="214">
        <f>O123*H123</f>
        <v>0</v>
      </c>
      <c r="Q123" s="214">
        <v>0.001</v>
      </c>
      <c r="R123" s="214">
        <f>Q123*H123</f>
        <v>0.016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172</v>
      </c>
      <c r="AT123" s="216" t="s">
        <v>280</v>
      </c>
      <c r="AU123" s="216" t="s">
        <v>81</v>
      </c>
      <c r="AY123" s="18" t="s">
        <v>134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154</v>
      </c>
      <c r="BM123" s="216" t="s">
        <v>716</v>
      </c>
    </row>
    <row r="124" s="2" customFormat="1">
      <c r="A124" s="39"/>
      <c r="B124" s="40"/>
      <c r="C124" s="41"/>
      <c r="D124" s="218" t="s">
        <v>143</v>
      </c>
      <c r="E124" s="41"/>
      <c r="F124" s="219" t="s">
        <v>717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143</v>
      </c>
      <c r="AU124" s="18" t="s">
        <v>81</v>
      </c>
    </row>
    <row r="125" s="13" customFormat="1">
      <c r="A125" s="13"/>
      <c r="B125" s="229"/>
      <c r="C125" s="230"/>
      <c r="D125" s="218" t="s">
        <v>206</v>
      </c>
      <c r="E125" s="231" t="s">
        <v>19</v>
      </c>
      <c r="F125" s="232" t="s">
        <v>718</v>
      </c>
      <c r="G125" s="230"/>
      <c r="H125" s="233">
        <v>16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206</v>
      </c>
      <c r="AU125" s="239" t="s">
        <v>81</v>
      </c>
      <c r="AV125" s="13" t="s">
        <v>81</v>
      </c>
      <c r="AW125" s="13" t="s">
        <v>32</v>
      </c>
      <c r="AX125" s="13" t="s">
        <v>79</v>
      </c>
      <c r="AY125" s="239" t="s">
        <v>134</v>
      </c>
    </row>
    <row r="126" s="2" customFormat="1">
      <c r="A126" s="39"/>
      <c r="B126" s="40"/>
      <c r="C126" s="41"/>
      <c r="D126" s="218" t="s">
        <v>234</v>
      </c>
      <c r="E126" s="41"/>
      <c r="F126" s="251" t="s">
        <v>703</v>
      </c>
      <c r="G126" s="41"/>
      <c r="H126" s="41"/>
      <c r="I126" s="41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U126" s="18" t="s">
        <v>81</v>
      </c>
    </row>
    <row r="127" s="2" customFormat="1">
      <c r="A127" s="39"/>
      <c r="B127" s="40"/>
      <c r="C127" s="41"/>
      <c r="D127" s="218" t="s">
        <v>234</v>
      </c>
      <c r="E127" s="41"/>
      <c r="F127" s="252" t="s">
        <v>631</v>
      </c>
      <c r="G127" s="41"/>
      <c r="H127" s="253">
        <v>64</v>
      </c>
      <c r="I127" s="41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U127" s="18" t="s">
        <v>81</v>
      </c>
    </row>
    <row r="128" s="2" customFormat="1" ht="24.15" customHeight="1">
      <c r="A128" s="39"/>
      <c r="B128" s="40"/>
      <c r="C128" s="205" t="s">
        <v>8</v>
      </c>
      <c r="D128" s="205" t="s">
        <v>137</v>
      </c>
      <c r="E128" s="206" t="s">
        <v>719</v>
      </c>
      <c r="F128" s="207" t="s">
        <v>720</v>
      </c>
      <c r="G128" s="208" t="s">
        <v>679</v>
      </c>
      <c r="H128" s="209">
        <v>64</v>
      </c>
      <c r="I128" s="210"/>
      <c r="J128" s="211">
        <f>ROUND(I128*H128,2)</f>
        <v>0</v>
      </c>
      <c r="K128" s="207" t="s">
        <v>721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154</v>
      </c>
      <c r="AT128" s="216" t="s">
        <v>137</v>
      </c>
      <c r="AU128" s="216" t="s">
        <v>81</v>
      </c>
      <c r="AY128" s="18" t="s">
        <v>134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154</v>
      </c>
      <c r="BM128" s="216" t="s">
        <v>722</v>
      </c>
    </row>
    <row r="129" s="2" customFormat="1">
      <c r="A129" s="39"/>
      <c r="B129" s="40"/>
      <c r="C129" s="41"/>
      <c r="D129" s="285" t="s">
        <v>666</v>
      </c>
      <c r="E129" s="41"/>
      <c r="F129" s="286" t="s">
        <v>723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666</v>
      </c>
      <c r="AU129" s="18" t="s">
        <v>81</v>
      </c>
    </row>
    <row r="130" s="13" customFormat="1">
      <c r="A130" s="13"/>
      <c r="B130" s="229"/>
      <c r="C130" s="230"/>
      <c r="D130" s="218" t="s">
        <v>206</v>
      </c>
      <c r="E130" s="231" t="s">
        <v>19</v>
      </c>
      <c r="F130" s="232" t="s">
        <v>630</v>
      </c>
      <c r="G130" s="230"/>
      <c r="H130" s="233">
        <v>64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9" t="s">
        <v>206</v>
      </c>
      <c r="AU130" s="239" t="s">
        <v>81</v>
      </c>
      <c r="AV130" s="13" t="s">
        <v>81</v>
      </c>
      <c r="AW130" s="13" t="s">
        <v>32</v>
      </c>
      <c r="AX130" s="13" t="s">
        <v>79</v>
      </c>
      <c r="AY130" s="239" t="s">
        <v>134</v>
      </c>
    </row>
    <row r="131" s="2" customFormat="1">
      <c r="A131" s="39"/>
      <c r="B131" s="40"/>
      <c r="C131" s="41"/>
      <c r="D131" s="218" t="s">
        <v>234</v>
      </c>
      <c r="E131" s="41"/>
      <c r="F131" s="251" t="s">
        <v>703</v>
      </c>
      <c r="G131" s="41"/>
      <c r="H131" s="41"/>
      <c r="I131" s="41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U131" s="18" t="s">
        <v>81</v>
      </c>
    </row>
    <row r="132" s="2" customFormat="1">
      <c r="A132" s="39"/>
      <c r="B132" s="40"/>
      <c r="C132" s="41"/>
      <c r="D132" s="218" t="s">
        <v>234</v>
      </c>
      <c r="E132" s="41"/>
      <c r="F132" s="252" t="s">
        <v>631</v>
      </c>
      <c r="G132" s="41"/>
      <c r="H132" s="253">
        <v>64</v>
      </c>
      <c r="I132" s="41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U132" s="18" t="s">
        <v>81</v>
      </c>
    </row>
    <row r="133" s="2" customFormat="1" ht="16.5" customHeight="1">
      <c r="A133" s="39"/>
      <c r="B133" s="40"/>
      <c r="C133" s="254" t="s">
        <v>246</v>
      </c>
      <c r="D133" s="254" t="s">
        <v>280</v>
      </c>
      <c r="E133" s="255" t="s">
        <v>488</v>
      </c>
      <c r="F133" s="256" t="s">
        <v>724</v>
      </c>
      <c r="G133" s="257" t="s">
        <v>314</v>
      </c>
      <c r="H133" s="258">
        <v>320</v>
      </c>
      <c r="I133" s="259"/>
      <c r="J133" s="260">
        <f>ROUND(I133*H133,2)</f>
        <v>0</v>
      </c>
      <c r="K133" s="256" t="s">
        <v>19</v>
      </c>
      <c r="L133" s="261"/>
      <c r="M133" s="262" t="s">
        <v>19</v>
      </c>
      <c r="N133" s="263" t="s">
        <v>42</v>
      </c>
      <c r="O133" s="85"/>
      <c r="P133" s="214">
        <f>O133*H133</f>
        <v>0</v>
      </c>
      <c r="Q133" s="214">
        <v>0.001</v>
      </c>
      <c r="R133" s="214">
        <f>Q133*H133</f>
        <v>0.32000000000000001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172</v>
      </c>
      <c r="AT133" s="216" t="s">
        <v>280</v>
      </c>
      <c r="AU133" s="216" t="s">
        <v>81</v>
      </c>
      <c r="AY133" s="18" t="s">
        <v>134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154</v>
      </c>
      <c r="BM133" s="216" t="s">
        <v>725</v>
      </c>
    </row>
    <row r="134" s="2" customFormat="1">
      <c r="A134" s="39"/>
      <c r="B134" s="40"/>
      <c r="C134" s="41"/>
      <c r="D134" s="218" t="s">
        <v>143</v>
      </c>
      <c r="E134" s="41"/>
      <c r="F134" s="219" t="s">
        <v>726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143</v>
      </c>
      <c r="AU134" s="18" t="s">
        <v>81</v>
      </c>
    </row>
    <row r="135" s="13" customFormat="1">
      <c r="A135" s="13"/>
      <c r="B135" s="229"/>
      <c r="C135" s="230"/>
      <c r="D135" s="218" t="s">
        <v>206</v>
      </c>
      <c r="E135" s="231" t="s">
        <v>19</v>
      </c>
      <c r="F135" s="232" t="s">
        <v>727</v>
      </c>
      <c r="G135" s="230"/>
      <c r="H135" s="233">
        <v>320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206</v>
      </c>
      <c r="AU135" s="239" t="s">
        <v>81</v>
      </c>
      <c r="AV135" s="13" t="s">
        <v>81</v>
      </c>
      <c r="AW135" s="13" t="s">
        <v>32</v>
      </c>
      <c r="AX135" s="13" t="s">
        <v>79</v>
      </c>
      <c r="AY135" s="239" t="s">
        <v>134</v>
      </c>
    </row>
    <row r="136" s="2" customFormat="1">
      <c r="A136" s="39"/>
      <c r="B136" s="40"/>
      <c r="C136" s="41"/>
      <c r="D136" s="218" t="s">
        <v>234</v>
      </c>
      <c r="E136" s="41"/>
      <c r="F136" s="251" t="s">
        <v>703</v>
      </c>
      <c r="G136" s="41"/>
      <c r="H136" s="41"/>
      <c r="I136" s="41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U136" s="18" t="s">
        <v>81</v>
      </c>
    </row>
    <row r="137" s="2" customFormat="1">
      <c r="A137" s="39"/>
      <c r="B137" s="40"/>
      <c r="C137" s="41"/>
      <c r="D137" s="218" t="s">
        <v>234</v>
      </c>
      <c r="E137" s="41"/>
      <c r="F137" s="252" t="s">
        <v>631</v>
      </c>
      <c r="G137" s="41"/>
      <c r="H137" s="253">
        <v>64</v>
      </c>
      <c r="I137" s="41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U137" s="18" t="s">
        <v>81</v>
      </c>
    </row>
    <row r="138" s="2" customFormat="1" ht="37.8" customHeight="1">
      <c r="A138" s="39"/>
      <c r="B138" s="40"/>
      <c r="C138" s="205" t="s">
        <v>253</v>
      </c>
      <c r="D138" s="205" t="s">
        <v>137</v>
      </c>
      <c r="E138" s="206" t="s">
        <v>728</v>
      </c>
      <c r="F138" s="207" t="s">
        <v>729</v>
      </c>
      <c r="G138" s="208" t="s">
        <v>679</v>
      </c>
      <c r="H138" s="209">
        <v>64</v>
      </c>
      <c r="I138" s="210"/>
      <c r="J138" s="211">
        <f>ROUND(I138*H138,2)</f>
        <v>0</v>
      </c>
      <c r="K138" s="207" t="s">
        <v>721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154</v>
      </c>
      <c r="AT138" s="216" t="s">
        <v>137</v>
      </c>
      <c r="AU138" s="216" t="s">
        <v>81</v>
      </c>
      <c r="AY138" s="18" t="s">
        <v>134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154</v>
      </c>
      <c r="BM138" s="216" t="s">
        <v>730</v>
      </c>
    </row>
    <row r="139" s="2" customFormat="1">
      <c r="A139" s="39"/>
      <c r="B139" s="40"/>
      <c r="C139" s="41"/>
      <c r="D139" s="285" t="s">
        <v>666</v>
      </c>
      <c r="E139" s="41"/>
      <c r="F139" s="286" t="s">
        <v>731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666</v>
      </c>
      <c r="AU139" s="18" t="s">
        <v>81</v>
      </c>
    </row>
    <row r="140" s="13" customFormat="1">
      <c r="A140" s="13"/>
      <c r="B140" s="229"/>
      <c r="C140" s="230"/>
      <c r="D140" s="218" t="s">
        <v>206</v>
      </c>
      <c r="E140" s="231" t="s">
        <v>19</v>
      </c>
      <c r="F140" s="232" t="s">
        <v>630</v>
      </c>
      <c r="G140" s="230"/>
      <c r="H140" s="233">
        <v>64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9" t="s">
        <v>206</v>
      </c>
      <c r="AU140" s="239" t="s">
        <v>81</v>
      </c>
      <c r="AV140" s="13" t="s">
        <v>81</v>
      </c>
      <c r="AW140" s="13" t="s">
        <v>32</v>
      </c>
      <c r="AX140" s="13" t="s">
        <v>79</v>
      </c>
      <c r="AY140" s="239" t="s">
        <v>134</v>
      </c>
    </row>
    <row r="141" s="2" customFormat="1">
      <c r="A141" s="39"/>
      <c r="B141" s="40"/>
      <c r="C141" s="41"/>
      <c r="D141" s="218" t="s">
        <v>234</v>
      </c>
      <c r="E141" s="41"/>
      <c r="F141" s="251" t="s">
        <v>703</v>
      </c>
      <c r="G141" s="41"/>
      <c r="H141" s="41"/>
      <c r="I141" s="41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U141" s="18" t="s">
        <v>81</v>
      </c>
    </row>
    <row r="142" s="2" customFormat="1">
      <c r="A142" s="39"/>
      <c r="B142" s="40"/>
      <c r="C142" s="41"/>
      <c r="D142" s="218" t="s">
        <v>234</v>
      </c>
      <c r="E142" s="41"/>
      <c r="F142" s="252" t="s">
        <v>631</v>
      </c>
      <c r="G142" s="41"/>
      <c r="H142" s="253">
        <v>64</v>
      </c>
      <c r="I142" s="41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U142" s="18" t="s">
        <v>81</v>
      </c>
    </row>
    <row r="143" s="2" customFormat="1" ht="16.5" customHeight="1">
      <c r="A143" s="39"/>
      <c r="B143" s="40"/>
      <c r="C143" s="254" t="s">
        <v>270</v>
      </c>
      <c r="D143" s="254" t="s">
        <v>280</v>
      </c>
      <c r="E143" s="255" t="s">
        <v>492</v>
      </c>
      <c r="F143" s="256" t="s">
        <v>732</v>
      </c>
      <c r="G143" s="257" t="s">
        <v>679</v>
      </c>
      <c r="H143" s="258">
        <v>64</v>
      </c>
      <c r="I143" s="259"/>
      <c r="J143" s="260">
        <f>ROUND(I143*H143,2)</f>
        <v>0</v>
      </c>
      <c r="K143" s="256" t="s">
        <v>19</v>
      </c>
      <c r="L143" s="261"/>
      <c r="M143" s="262" t="s">
        <v>19</v>
      </c>
      <c r="N143" s="263" t="s">
        <v>42</v>
      </c>
      <c r="O143" s="85"/>
      <c r="P143" s="214">
        <f>O143*H143</f>
        <v>0</v>
      </c>
      <c r="Q143" s="214">
        <v>0.080000000000000002</v>
      </c>
      <c r="R143" s="214">
        <f>Q143*H143</f>
        <v>5.1200000000000001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172</v>
      </c>
      <c r="AT143" s="216" t="s">
        <v>280</v>
      </c>
      <c r="AU143" s="216" t="s">
        <v>81</v>
      </c>
      <c r="AY143" s="18" t="s">
        <v>134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154</v>
      </c>
      <c r="BM143" s="216" t="s">
        <v>733</v>
      </c>
    </row>
    <row r="144" s="2" customFormat="1">
      <c r="A144" s="39"/>
      <c r="B144" s="40"/>
      <c r="C144" s="41"/>
      <c r="D144" s="218" t="s">
        <v>143</v>
      </c>
      <c r="E144" s="41"/>
      <c r="F144" s="219" t="s">
        <v>734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143</v>
      </c>
      <c r="AU144" s="18" t="s">
        <v>81</v>
      </c>
    </row>
    <row r="145" s="13" customFormat="1">
      <c r="A145" s="13"/>
      <c r="B145" s="229"/>
      <c r="C145" s="230"/>
      <c r="D145" s="218" t="s">
        <v>206</v>
      </c>
      <c r="E145" s="231" t="s">
        <v>19</v>
      </c>
      <c r="F145" s="232" t="s">
        <v>630</v>
      </c>
      <c r="G145" s="230"/>
      <c r="H145" s="233">
        <v>64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206</v>
      </c>
      <c r="AU145" s="239" t="s">
        <v>81</v>
      </c>
      <c r="AV145" s="13" t="s">
        <v>81</v>
      </c>
      <c r="AW145" s="13" t="s">
        <v>32</v>
      </c>
      <c r="AX145" s="13" t="s">
        <v>79</v>
      </c>
      <c r="AY145" s="239" t="s">
        <v>134</v>
      </c>
    </row>
    <row r="146" s="2" customFormat="1">
      <c r="A146" s="39"/>
      <c r="B146" s="40"/>
      <c r="C146" s="41"/>
      <c r="D146" s="218" t="s">
        <v>234</v>
      </c>
      <c r="E146" s="41"/>
      <c r="F146" s="251" t="s">
        <v>703</v>
      </c>
      <c r="G146" s="41"/>
      <c r="H146" s="41"/>
      <c r="I146" s="41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U146" s="18" t="s">
        <v>81</v>
      </c>
    </row>
    <row r="147" s="2" customFormat="1">
      <c r="A147" s="39"/>
      <c r="B147" s="40"/>
      <c r="C147" s="41"/>
      <c r="D147" s="218" t="s">
        <v>234</v>
      </c>
      <c r="E147" s="41"/>
      <c r="F147" s="252" t="s">
        <v>631</v>
      </c>
      <c r="G147" s="41"/>
      <c r="H147" s="253">
        <v>64</v>
      </c>
      <c r="I147" s="41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U147" s="18" t="s">
        <v>81</v>
      </c>
    </row>
    <row r="148" s="2" customFormat="1" ht="24.15" customHeight="1">
      <c r="A148" s="39"/>
      <c r="B148" s="40"/>
      <c r="C148" s="205" t="s">
        <v>257</v>
      </c>
      <c r="D148" s="205" t="s">
        <v>137</v>
      </c>
      <c r="E148" s="206" t="s">
        <v>735</v>
      </c>
      <c r="F148" s="207" t="s">
        <v>736</v>
      </c>
      <c r="G148" s="208" t="s">
        <v>679</v>
      </c>
      <c r="H148" s="209">
        <v>64</v>
      </c>
      <c r="I148" s="210"/>
      <c r="J148" s="211">
        <f>ROUND(I148*H148,2)</f>
        <v>0</v>
      </c>
      <c r="K148" s="207" t="s">
        <v>721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6.0000000000000002E-05</v>
      </c>
      <c r="R148" s="214">
        <f>Q148*H148</f>
        <v>0.0038400000000000001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154</v>
      </c>
      <c r="AT148" s="216" t="s">
        <v>137</v>
      </c>
      <c r="AU148" s="216" t="s">
        <v>81</v>
      </c>
      <c r="AY148" s="18" t="s">
        <v>134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154</v>
      </c>
      <c r="BM148" s="216" t="s">
        <v>737</v>
      </c>
    </row>
    <row r="149" s="2" customFormat="1">
      <c r="A149" s="39"/>
      <c r="B149" s="40"/>
      <c r="C149" s="41"/>
      <c r="D149" s="285" t="s">
        <v>666</v>
      </c>
      <c r="E149" s="41"/>
      <c r="F149" s="286" t="s">
        <v>738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666</v>
      </c>
      <c r="AU149" s="18" t="s">
        <v>81</v>
      </c>
    </row>
    <row r="150" s="13" customFormat="1">
      <c r="A150" s="13"/>
      <c r="B150" s="229"/>
      <c r="C150" s="230"/>
      <c r="D150" s="218" t="s">
        <v>206</v>
      </c>
      <c r="E150" s="231" t="s">
        <v>19</v>
      </c>
      <c r="F150" s="232" t="s">
        <v>630</v>
      </c>
      <c r="G150" s="230"/>
      <c r="H150" s="233">
        <v>64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206</v>
      </c>
      <c r="AU150" s="239" t="s">
        <v>81</v>
      </c>
      <c r="AV150" s="13" t="s">
        <v>81</v>
      </c>
      <c r="AW150" s="13" t="s">
        <v>32</v>
      </c>
      <c r="AX150" s="13" t="s">
        <v>79</v>
      </c>
      <c r="AY150" s="239" t="s">
        <v>134</v>
      </c>
    </row>
    <row r="151" s="2" customFormat="1">
      <c r="A151" s="39"/>
      <c r="B151" s="40"/>
      <c r="C151" s="41"/>
      <c r="D151" s="218" t="s">
        <v>234</v>
      </c>
      <c r="E151" s="41"/>
      <c r="F151" s="251" t="s">
        <v>703</v>
      </c>
      <c r="G151" s="41"/>
      <c r="H151" s="41"/>
      <c r="I151" s="41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U151" s="18" t="s">
        <v>81</v>
      </c>
    </row>
    <row r="152" s="2" customFormat="1">
      <c r="A152" s="39"/>
      <c r="B152" s="40"/>
      <c r="C152" s="41"/>
      <c r="D152" s="218" t="s">
        <v>234</v>
      </c>
      <c r="E152" s="41"/>
      <c r="F152" s="252" t="s">
        <v>631</v>
      </c>
      <c r="G152" s="41"/>
      <c r="H152" s="253">
        <v>64</v>
      </c>
      <c r="I152" s="41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U152" s="18" t="s">
        <v>81</v>
      </c>
    </row>
    <row r="153" s="2" customFormat="1" ht="24.15" customHeight="1">
      <c r="A153" s="39"/>
      <c r="B153" s="40"/>
      <c r="C153" s="254" t="s">
        <v>262</v>
      </c>
      <c r="D153" s="254" t="s">
        <v>280</v>
      </c>
      <c r="E153" s="255" t="s">
        <v>495</v>
      </c>
      <c r="F153" s="256" t="s">
        <v>739</v>
      </c>
      <c r="G153" s="257" t="s">
        <v>679</v>
      </c>
      <c r="H153" s="258">
        <v>192</v>
      </c>
      <c r="I153" s="259"/>
      <c r="J153" s="260">
        <f>ROUND(I153*H153,2)</f>
        <v>0</v>
      </c>
      <c r="K153" s="256" t="s">
        <v>19</v>
      </c>
      <c r="L153" s="261"/>
      <c r="M153" s="262" t="s">
        <v>19</v>
      </c>
      <c r="N153" s="263" t="s">
        <v>42</v>
      </c>
      <c r="O153" s="85"/>
      <c r="P153" s="214">
        <f>O153*H153</f>
        <v>0</v>
      </c>
      <c r="Q153" s="214">
        <v>0.001</v>
      </c>
      <c r="R153" s="214">
        <f>Q153*H153</f>
        <v>0.192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172</v>
      </c>
      <c r="AT153" s="216" t="s">
        <v>280</v>
      </c>
      <c r="AU153" s="216" t="s">
        <v>81</v>
      </c>
      <c r="AY153" s="18" t="s">
        <v>134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154</v>
      </c>
      <c r="BM153" s="216" t="s">
        <v>740</v>
      </c>
    </row>
    <row r="154" s="2" customFormat="1">
      <c r="A154" s="39"/>
      <c r="B154" s="40"/>
      <c r="C154" s="41"/>
      <c r="D154" s="218" t="s">
        <v>143</v>
      </c>
      <c r="E154" s="41"/>
      <c r="F154" s="219" t="s">
        <v>741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143</v>
      </c>
      <c r="AU154" s="18" t="s">
        <v>81</v>
      </c>
    </row>
    <row r="155" s="13" customFormat="1">
      <c r="A155" s="13"/>
      <c r="B155" s="229"/>
      <c r="C155" s="230"/>
      <c r="D155" s="218" t="s">
        <v>206</v>
      </c>
      <c r="E155" s="231" t="s">
        <v>19</v>
      </c>
      <c r="F155" s="232" t="s">
        <v>742</v>
      </c>
      <c r="G155" s="230"/>
      <c r="H155" s="233">
        <v>192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206</v>
      </c>
      <c r="AU155" s="239" t="s">
        <v>81</v>
      </c>
      <c r="AV155" s="13" t="s">
        <v>81</v>
      </c>
      <c r="AW155" s="13" t="s">
        <v>32</v>
      </c>
      <c r="AX155" s="13" t="s">
        <v>79</v>
      </c>
      <c r="AY155" s="239" t="s">
        <v>134</v>
      </c>
    </row>
    <row r="156" s="2" customFormat="1">
      <c r="A156" s="39"/>
      <c r="B156" s="40"/>
      <c r="C156" s="41"/>
      <c r="D156" s="218" t="s">
        <v>234</v>
      </c>
      <c r="E156" s="41"/>
      <c r="F156" s="251" t="s">
        <v>703</v>
      </c>
      <c r="G156" s="41"/>
      <c r="H156" s="41"/>
      <c r="I156" s="41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U156" s="18" t="s">
        <v>81</v>
      </c>
    </row>
    <row r="157" s="2" customFormat="1">
      <c r="A157" s="39"/>
      <c r="B157" s="40"/>
      <c r="C157" s="41"/>
      <c r="D157" s="218" t="s">
        <v>234</v>
      </c>
      <c r="E157" s="41"/>
      <c r="F157" s="252" t="s">
        <v>631</v>
      </c>
      <c r="G157" s="41"/>
      <c r="H157" s="253">
        <v>64</v>
      </c>
      <c r="I157" s="41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U157" s="18" t="s">
        <v>81</v>
      </c>
    </row>
    <row r="158" s="2" customFormat="1" ht="33" customHeight="1">
      <c r="A158" s="39"/>
      <c r="B158" s="40"/>
      <c r="C158" s="254" t="s">
        <v>266</v>
      </c>
      <c r="D158" s="254" t="s">
        <v>280</v>
      </c>
      <c r="E158" s="255" t="s">
        <v>743</v>
      </c>
      <c r="F158" s="256" t="s">
        <v>744</v>
      </c>
      <c r="G158" s="257" t="s">
        <v>679</v>
      </c>
      <c r="H158" s="258">
        <v>192</v>
      </c>
      <c r="I158" s="259"/>
      <c r="J158" s="260">
        <f>ROUND(I158*H158,2)</f>
        <v>0</v>
      </c>
      <c r="K158" s="256" t="s">
        <v>19</v>
      </c>
      <c r="L158" s="261"/>
      <c r="M158" s="262" t="s">
        <v>19</v>
      </c>
      <c r="N158" s="263" t="s">
        <v>42</v>
      </c>
      <c r="O158" s="85"/>
      <c r="P158" s="214">
        <f>O158*H158</f>
        <v>0</v>
      </c>
      <c r="Q158" s="214">
        <v>0.0050000000000000001</v>
      </c>
      <c r="R158" s="214">
        <f>Q158*H158</f>
        <v>0.95999999999999996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172</v>
      </c>
      <c r="AT158" s="216" t="s">
        <v>280</v>
      </c>
      <c r="AU158" s="216" t="s">
        <v>81</v>
      </c>
      <c r="AY158" s="18" t="s">
        <v>134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154</v>
      </c>
      <c r="BM158" s="216" t="s">
        <v>745</v>
      </c>
    </row>
    <row r="159" s="2" customFormat="1">
      <c r="A159" s="39"/>
      <c r="B159" s="40"/>
      <c r="C159" s="41"/>
      <c r="D159" s="218" t="s">
        <v>143</v>
      </c>
      <c r="E159" s="41"/>
      <c r="F159" s="219" t="s">
        <v>741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143</v>
      </c>
      <c r="AU159" s="18" t="s">
        <v>81</v>
      </c>
    </row>
    <row r="160" s="13" customFormat="1">
      <c r="A160" s="13"/>
      <c r="B160" s="229"/>
      <c r="C160" s="230"/>
      <c r="D160" s="218" t="s">
        <v>206</v>
      </c>
      <c r="E160" s="231" t="s">
        <v>19</v>
      </c>
      <c r="F160" s="232" t="s">
        <v>742</v>
      </c>
      <c r="G160" s="230"/>
      <c r="H160" s="233">
        <v>192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206</v>
      </c>
      <c r="AU160" s="239" t="s">
        <v>81</v>
      </c>
      <c r="AV160" s="13" t="s">
        <v>81</v>
      </c>
      <c r="AW160" s="13" t="s">
        <v>32</v>
      </c>
      <c r="AX160" s="13" t="s">
        <v>79</v>
      </c>
      <c r="AY160" s="239" t="s">
        <v>134</v>
      </c>
    </row>
    <row r="161" s="2" customFormat="1">
      <c r="A161" s="39"/>
      <c r="B161" s="40"/>
      <c r="C161" s="41"/>
      <c r="D161" s="218" t="s">
        <v>234</v>
      </c>
      <c r="E161" s="41"/>
      <c r="F161" s="251" t="s">
        <v>703</v>
      </c>
      <c r="G161" s="41"/>
      <c r="H161" s="41"/>
      <c r="I161" s="41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U161" s="18" t="s">
        <v>81</v>
      </c>
    </row>
    <row r="162" s="2" customFormat="1">
      <c r="A162" s="39"/>
      <c r="B162" s="40"/>
      <c r="C162" s="41"/>
      <c r="D162" s="218" t="s">
        <v>234</v>
      </c>
      <c r="E162" s="41"/>
      <c r="F162" s="252" t="s">
        <v>631</v>
      </c>
      <c r="G162" s="41"/>
      <c r="H162" s="253">
        <v>64</v>
      </c>
      <c r="I162" s="41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U162" s="18" t="s">
        <v>81</v>
      </c>
    </row>
    <row r="163" s="2" customFormat="1" ht="16.5" customHeight="1">
      <c r="A163" s="39"/>
      <c r="B163" s="40"/>
      <c r="C163" s="254" t="s">
        <v>275</v>
      </c>
      <c r="D163" s="254" t="s">
        <v>280</v>
      </c>
      <c r="E163" s="255" t="s">
        <v>746</v>
      </c>
      <c r="F163" s="256" t="s">
        <v>747</v>
      </c>
      <c r="G163" s="257" t="s">
        <v>679</v>
      </c>
      <c r="H163" s="258">
        <v>192</v>
      </c>
      <c r="I163" s="259"/>
      <c r="J163" s="260">
        <f>ROUND(I163*H163,2)</f>
        <v>0</v>
      </c>
      <c r="K163" s="256" t="s">
        <v>19</v>
      </c>
      <c r="L163" s="261"/>
      <c r="M163" s="262" t="s">
        <v>19</v>
      </c>
      <c r="N163" s="263" t="s">
        <v>42</v>
      </c>
      <c r="O163" s="85"/>
      <c r="P163" s="214">
        <f>O163*H163</f>
        <v>0</v>
      </c>
      <c r="Q163" s="214">
        <v>0.00010000000000000001</v>
      </c>
      <c r="R163" s="214">
        <f>Q163*H163</f>
        <v>0.019200000000000002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172</v>
      </c>
      <c r="AT163" s="216" t="s">
        <v>280</v>
      </c>
      <c r="AU163" s="216" t="s">
        <v>81</v>
      </c>
      <c r="AY163" s="18" t="s">
        <v>134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154</v>
      </c>
      <c r="BM163" s="216" t="s">
        <v>748</v>
      </c>
    </row>
    <row r="164" s="2" customFormat="1">
      <c r="A164" s="39"/>
      <c r="B164" s="40"/>
      <c r="C164" s="41"/>
      <c r="D164" s="218" t="s">
        <v>143</v>
      </c>
      <c r="E164" s="41"/>
      <c r="F164" s="219" t="s">
        <v>741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143</v>
      </c>
      <c r="AU164" s="18" t="s">
        <v>81</v>
      </c>
    </row>
    <row r="165" s="13" customFormat="1">
      <c r="A165" s="13"/>
      <c r="B165" s="229"/>
      <c r="C165" s="230"/>
      <c r="D165" s="218" t="s">
        <v>206</v>
      </c>
      <c r="E165" s="231" t="s">
        <v>19</v>
      </c>
      <c r="F165" s="232" t="s">
        <v>742</v>
      </c>
      <c r="G165" s="230"/>
      <c r="H165" s="233">
        <v>192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206</v>
      </c>
      <c r="AU165" s="239" t="s">
        <v>81</v>
      </c>
      <c r="AV165" s="13" t="s">
        <v>81</v>
      </c>
      <c r="AW165" s="13" t="s">
        <v>32</v>
      </c>
      <c r="AX165" s="13" t="s">
        <v>79</v>
      </c>
      <c r="AY165" s="239" t="s">
        <v>134</v>
      </c>
    </row>
    <row r="166" s="2" customFormat="1">
      <c r="A166" s="39"/>
      <c r="B166" s="40"/>
      <c r="C166" s="41"/>
      <c r="D166" s="218" t="s">
        <v>234</v>
      </c>
      <c r="E166" s="41"/>
      <c r="F166" s="251" t="s">
        <v>703</v>
      </c>
      <c r="G166" s="41"/>
      <c r="H166" s="41"/>
      <c r="I166" s="41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U166" s="18" t="s">
        <v>81</v>
      </c>
    </row>
    <row r="167" s="2" customFormat="1">
      <c r="A167" s="39"/>
      <c r="B167" s="40"/>
      <c r="C167" s="41"/>
      <c r="D167" s="218" t="s">
        <v>234</v>
      </c>
      <c r="E167" s="41"/>
      <c r="F167" s="252" t="s">
        <v>631</v>
      </c>
      <c r="G167" s="41"/>
      <c r="H167" s="253">
        <v>64</v>
      </c>
      <c r="I167" s="41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U167" s="18" t="s">
        <v>81</v>
      </c>
    </row>
    <row r="168" s="2" customFormat="1" ht="33" customHeight="1">
      <c r="A168" s="39"/>
      <c r="B168" s="40"/>
      <c r="C168" s="205" t="s">
        <v>279</v>
      </c>
      <c r="D168" s="205" t="s">
        <v>137</v>
      </c>
      <c r="E168" s="206" t="s">
        <v>749</v>
      </c>
      <c r="F168" s="207" t="s">
        <v>750</v>
      </c>
      <c r="G168" s="208" t="s">
        <v>679</v>
      </c>
      <c r="H168" s="209">
        <v>64</v>
      </c>
      <c r="I168" s="210"/>
      <c r="J168" s="211">
        <f>ROUND(I168*H168,2)</f>
        <v>0</v>
      </c>
      <c r="K168" s="207" t="s">
        <v>721</v>
      </c>
      <c r="L168" s="45"/>
      <c r="M168" s="212" t="s">
        <v>19</v>
      </c>
      <c r="N168" s="213" t="s">
        <v>42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154</v>
      </c>
      <c r="AT168" s="216" t="s">
        <v>137</v>
      </c>
      <c r="AU168" s="216" t="s">
        <v>81</v>
      </c>
      <c r="AY168" s="18" t="s">
        <v>134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154</v>
      </c>
      <c r="BM168" s="216" t="s">
        <v>751</v>
      </c>
    </row>
    <row r="169" s="2" customFormat="1">
      <c r="A169" s="39"/>
      <c r="B169" s="40"/>
      <c r="C169" s="41"/>
      <c r="D169" s="285" t="s">
        <v>666</v>
      </c>
      <c r="E169" s="41"/>
      <c r="F169" s="286" t="s">
        <v>752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666</v>
      </c>
      <c r="AU169" s="18" t="s">
        <v>81</v>
      </c>
    </row>
    <row r="170" s="13" customFormat="1">
      <c r="A170" s="13"/>
      <c r="B170" s="229"/>
      <c r="C170" s="230"/>
      <c r="D170" s="218" t="s">
        <v>206</v>
      </c>
      <c r="E170" s="231" t="s">
        <v>19</v>
      </c>
      <c r="F170" s="232" t="s">
        <v>630</v>
      </c>
      <c r="G170" s="230"/>
      <c r="H170" s="233">
        <v>64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206</v>
      </c>
      <c r="AU170" s="239" t="s">
        <v>81</v>
      </c>
      <c r="AV170" s="13" t="s">
        <v>81</v>
      </c>
      <c r="AW170" s="13" t="s">
        <v>32</v>
      </c>
      <c r="AX170" s="13" t="s">
        <v>79</v>
      </c>
      <c r="AY170" s="239" t="s">
        <v>134</v>
      </c>
    </row>
    <row r="171" s="2" customFormat="1">
      <c r="A171" s="39"/>
      <c r="B171" s="40"/>
      <c r="C171" s="41"/>
      <c r="D171" s="218" t="s">
        <v>234</v>
      </c>
      <c r="E171" s="41"/>
      <c r="F171" s="251" t="s">
        <v>703</v>
      </c>
      <c r="G171" s="41"/>
      <c r="H171" s="41"/>
      <c r="I171" s="41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U171" s="18" t="s">
        <v>81</v>
      </c>
    </row>
    <row r="172" s="2" customFormat="1">
      <c r="A172" s="39"/>
      <c r="B172" s="40"/>
      <c r="C172" s="41"/>
      <c r="D172" s="218" t="s">
        <v>234</v>
      </c>
      <c r="E172" s="41"/>
      <c r="F172" s="252" t="s">
        <v>631</v>
      </c>
      <c r="G172" s="41"/>
      <c r="H172" s="253">
        <v>64</v>
      </c>
      <c r="I172" s="41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U172" s="18" t="s">
        <v>81</v>
      </c>
    </row>
    <row r="173" s="2" customFormat="1" ht="24.15" customHeight="1">
      <c r="A173" s="39"/>
      <c r="B173" s="40"/>
      <c r="C173" s="205" t="s">
        <v>7</v>
      </c>
      <c r="D173" s="205" t="s">
        <v>137</v>
      </c>
      <c r="E173" s="206" t="s">
        <v>753</v>
      </c>
      <c r="F173" s="207" t="s">
        <v>754</v>
      </c>
      <c r="G173" s="208" t="s">
        <v>679</v>
      </c>
      <c r="H173" s="209">
        <v>64</v>
      </c>
      <c r="I173" s="210"/>
      <c r="J173" s="211">
        <f>ROUND(I173*H173,2)</f>
        <v>0</v>
      </c>
      <c r="K173" s="207" t="s">
        <v>721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154</v>
      </c>
      <c r="AT173" s="216" t="s">
        <v>137</v>
      </c>
      <c r="AU173" s="216" t="s">
        <v>81</v>
      </c>
      <c r="AY173" s="18" t="s">
        <v>134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154</v>
      </c>
      <c r="BM173" s="216" t="s">
        <v>755</v>
      </c>
    </row>
    <row r="174" s="2" customFormat="1">
      <c r="A174" s="39"/>
      <c r="B174" s="40"/>
      <c r="C174" s="41"/>
      <c r="D174" s="285" t="s">
        <v>666</v>
      </c>
      <c r="E174" s="41"/>
      <c r="F174" s="286" t="s">
        <v>756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666</v>
      </c>
      <c r="AU174" s="18" t="s">
        <v>81</v>
      </c>
    </row>
    <row r="175" s="13" customFormat="1">
      <c r="A175" s="13"/>
      <c r="B175" s="229"/>
      <c r="C175" s="230"/>
      <c r="D175" s="218" t="s">
        <v>206</v>
      </c>
      <c r="E175" s="231" t="s">
        <v>19</v>
      </c>
      <c r="F175" s="232" t="s">
        <v>630</v>
      </c>
      <c r="G175" s="230"/>
      <c r="H175" s="233">
        <v>64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206</v>
      </c>
      <c r="AU175" s="239" t="s">
        <v>81</v>
      </c>
      <c r="AV175" s="13" t="s">
        <v>81</v>
      </c>
      <c r="AW175" s="13" t="s">
        <v>32</v>
      </c>
      <c r="AX175" s="13" t="s">
        <v>79</v>
      </c>
      <c r="AY175" s="239" t="s">
        <v>134</v>
      </c>
    </row>
    <row r="176" s="2" customFormat="1">
      <c r="A176" s="39"/>
      <c r="B176" s="40"/>
      <c r="C176" s="41"/>
      <c r="D176" s="218" t="s">
        <v>234</v>
      </c>
      <c r="E176" s="41"/>
      <c r="F176" s="251" t="s">
        <v>703</v>
      </c>
      <c r="G176" s="41"/>
      <c r="H176" s="41"/>
      <c r="I176" s="41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U176" s="18" t="s">
        <v>81</v>
      </c>
    </row>
    <row r="177" s="2" customFormat="1">
      <c r="A177" s="39"/>
      <c r="B177" s="40"/>
      <c r="C177" s="41"/>
      <c r="D177" s="218" t="s">
        <v>234</v>
      </c>
      <c r="E177" s="41"/>
      <c r="F177" s="252" t="s">
        <v>631</v>
      </c>
      <c r="G177" s="41"/>
      <c r="H177" s="253">
        <v>64</v>
      </c>
      <c r="I177" s="41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U177" s="18" t="s">
        <v>81</v>
      </c>
    </row>
    <row r="178" s="2" customFormat="1" ht="24.15" customHeight="1">
      <c r="A178" s="39"/>
      <c r="B178" s="40"/>
      <c r="C178" s="205" t="s">
        <v>288</v>
      </c>
      <c r="D178" s="205" t="s">
        <v>137</v>
      </c>
      <c r="E178" s="206" t="s">
        <v>757</v>
      </c>
      <c r="F178" s="207" t="s">
        <v>758</v>
      </c>
      <c r="G178" s="208" t="s">
        <v>679</v>
      </c>
      <c r="H178" s="209">
        <v>64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42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154</v>
      </c>
      <c r="AT178" s="216" t="s">
        <v>137</v>
      </c>
      <c r="AU178" s="216" t="s">
        <v>81</v>
      </c>
      <c r="AY178" s="18" t="s">
        <v>134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79</v>
      </c>
      <c r="BK178" s="217">
        <f>ROUND(I178*H178,2)</f>
        <v>0</v>
      </c>
      <c r="BL178" s="18" t="s">
        <v>154</v>
      </c>
      <c r="BM178" s="216" t="s">
        <v>759</v>
      </c>
    </row>
    <row r="179" s="13" customFormat="1">
      <c r="A179" s="13"/>
      <c r="B179" s="229"/>
      <c r="C179" s="230"/>
      <c r="D179" s="218" t="s">
        <v>206</v>
      </c>
      <c r="E179" s="231" t="s">
        <v>19</v>
      </c>
      <c r="F179" s="232" t="s">
        <v>630</v>
      </c>
      <c r="G179" s="230"/>
      <c r="H179" s="233">
        <v>64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206</v>
      </c>
      <c r="AU179" s="239" t="s">
        <v>81</v>
      </c>
      <c r="AV179" s="13" t="s">
        <v>81</v>
      </c>
      <c r="AW179" s="13" t="s">
        <v>32</v>
      </c>
      <c r="AX179" s="13" t="s">
        <v>79</v>
      </c>
      <c r="AY179" s="239" t="s">
        <v>134</v>
      </c>
    </row>
    <row r="180" s="2" customFormat="1">
      <c r="A180" s="39"/>
      <c r="B180" s="40"/>
      <c r="C180" s="41"/>
      <c r="D180" s="218" t="s">
        <v>234</v>
      </c>
      <c r="E180" s="41"/>
      <c r="F180" s="251" t="s">
        <v>703</v>
      </c>
      <c r="G180" s="41"/>
      <c r="H180" s="41"/>
      <c r="I180" s="41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U180" s="18" t="s">
        <v>81</v>
      </c>
    </row>
    <row r="181" s="2" customFormat="1">
      <c r="A181" s="39"/>
      <c r="B181" s="40"/>
      <c r="C181" s="41"/>
      <c r="D181" s="218" t="s">
        <v>234</v>
      </c>
      <c r="E181" s="41"/>
      <c r="F181" s="252" t="s">
        <v>631</v>
      </c>
      <c r="G181" s="41"/>
      <c r="H181" s="253">
        <v>64</v>
      </c>
      <c r="I181" s="41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U181" s="18" t="s">
        <v>81</v>
      </c>
    </row>
    <row r="182" s="2" customFormat="1" ht="16.5" customHeight="1">
      <c r="A182" s="39"/>
      <c r="B182" s="40"/>
      <c r="C182" s="254" t="s">
        <v>293</v>
      </c>
      <c r="D182" s="254" t="s">
        <v>280</v>
      </c>
      <c r="E182" s="255" t="s">
        <v>760</v>
      </c>
      <c r="F182" s="256" t="s">
        <v>761</v>
      </c>
      <c r="G182" s="257" t="s">
        <v>438</v>
      </c>
      <c r="H182" s="258">
        <v>13.76</v>
      </c>
      <c r="I182" s="259"/>
      <c r="J182" s="260">
        <f>ROUND(I182*H182,2)</f>
        <v>0</v>
      </c>
      <c r="K182" s="256" t="s">
        <v>19</v>
      </c>
      <c r="L182" s="261"/>
      <c r="M182" s="262" t="s">
        <v>19</v>
      </c>
      <c r="N182" s="263" t="s">
        <v>42</v>
      </c>
      <c r="O182" s="85"/>
      <c r="P182" s="214">
        <f>O182*H182</f>
        <v>0</v>
      </c>
      <c r="Q182" s="214">
        <v>0.001</v>
      </c>
      <c r="R182" s="214">
        <f>Q182*H182</f>
        <v>0.01376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172</v>
      </c>
      <c r="AT182" s="216" t="s">
        <v>280</v>
      </c>
      <c r="AU182" s="216" t="s">
        <v>81</v>
      </c>
      <c r="AY182" s="18" t="s">
        <v>134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79</v>
      </c>
      <c r="BK182" s="217">
        <f>ROUND(I182*H182,2)</f>
        <v>0</v>
      </c>
      <c r="BL182" s="18" t="s">
        <v>154</v>
      </c>
      <c r="BM182" s="216" t="s">
        <v>762</v>
      </c>
    </row>
    <row r="183" s="13" customFormat="1">
      <c r="A183" s="13"/>
      <c r="B183" s="229"/>
      <c r="C183" s="230"/>
      <c r="D183" s="218" t="s">
        <v>206</v>
      </c>
      <c r="E183" s="231" t="s">
        <v>19</v>
      </c>
      <c r="F183" s="232" t="s">
        <v>763</v>
      </c>
      <c r="G183" s="230"/>
      <c r="H183" s="233">
        <v>13.76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206</v>
      </c>
      <c r="AU183" s="239" t="s">
        <v>81</v>
      </c>
      <c r="AV183" s="13" t="s">
        <v>81</v>
      </c>
      <c r="AW183" s="13" t="s">
        <v>32</v>
      </c>
      <c r="AX183" s="13" t="s">
        <v>79</v>
      </c>
      <c r="AY183" s="239" t="s">
        <v>134</v>
      </c>
    </row>
    <row r="184" s="2" customFormat="1">
      <c r="A184" s="39"/>
      <c r="B184" s="40"/>
      <c r="C184" s="41"/>
      <c r="D184" s="218" t="s">
        <v>234</v>
      </c>
      <c r="E184" s="41"/>
      <c r="F184" s="251" t="s">
        <v>703</v>
      </c>
      <c r="G184" s="41"/>
      <c r="H184" s="41"/>
      <c r="I184" s="41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U184" s="18" t="s">
        <v>81</v>
      </c>
    </row>
    <row r="185" s="2" customFormat="1">
      <c r="A185" s="39"/>
      <c r="B185" s="40"/>
      <c r="C185" s="41"/>
      <c r="D185" s="218" t="s">
        <v>234</v>
      </c>
      <c r="E185" s="41"/>
      <c r="F185" s="252" t="s">
        <v>631</v>
      </c>
      <c r="G185" s="41"/>
      <c r="H185" s="253">
        <v>64</v>
      </c>
      <c r="I185" s="41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U185" s="18" t="s">
        <v>81</v>
      </c>
    </row>
    <row r="186" s="2" customFormat="1" ht="24.15" customHeight="1">
      <c r="A186" s="39"/>
      <c r="B186" s="40"/>
      <c r="C186" s="205" t="s">
        <v>298</v>
      </c>
      <c r="D186" s="205" t="s">
        <v>137</v>
      </c>
      <c r="E186" s="206" t="s">
        <v>764</v>
      </c>
      <c r="F186" s="207" t="s">
        <v>765</v>
      </c>
      <c r="G186" s="208" t="s">
        <v>204</v>
      </c>
      <c r="H186" s="209">
        <v>64</v>
      </c>
      <c r="I186" s="210"/>
      <c r="J186" s="211">
        <f>ROUND(I186*H186,2)</f>
        <v>0</v>
      </c>
      <c r="K186" s="207" t="s">
        <v>721</v>
      </c>
      <c r="L186" s="45"/>
      <c r="M186" s="212" t="s">
        <v>19</v>
      </c>
      <c r="N186" s="213" t="s">
        <v>42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154</v>
      </c>
      <c r="AT186" s="216" t="s">
        <v>137</v>
      </c>
      <c r="AU186" s="216" t="s">
        <v>81</v>
      </c>
      <c r="AY186" s="18" t="s">
        <v>134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79</v>
      </c>
      <c r="BK186" s="217">
        <f>ROUND(I186*H186,2)</f>
        <v>0</v>
      </c>
      <c r="BL186" s="18" t="s">
        <v>154</v>
      </c>
      <c r="BM186" s="216" t="s">
        <v>766</v>
      </c>
    </row>
    <row r="187" s="2" customFormat="1">
      <c r="A187" s="39"/>
      <c r="B187" s="40"/>
      <c r="C187" s="41"/>
      <c r="D187" s="285" t="s">
        <v>666</v>
      </c>
      <c r="E187" s="41"/>
      <c r="F187" s="286" t="s">
        <v>767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666</v>
      </c>
      <c r="AU187" s="18" t="s">
        <v>81</v>
      </c>
    </row>
    <row r="188" s="13" customFormat="1">
      <c r="A188" s="13"/>
      <c r="B188" s="229"/>
      <c r="C188" s="230"/>
      <c r="D188" s="218" t="s">
        <v>206</v>
      </c>
      <c r="E188" s="231" t="s">
        <v>19</v>
      </c>
      <c r="F188" s="232" t="s">
        <v>630</v>
      </c>
      <c r="G188" s="230"/>
      <c r="H188" s="233">
        <v>64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206</v>
      </c>
      <c r="AU188" s="239" t="s">
        <v>81</v>
      </c>
      <c r="AV188" s="13" t="s">
        <v>81</v>
      </c>
      <c r="AW188" s="13" t="s">
        <v>32</v>
      </c>
      <c r="AX188" s="13" t="s">
        <v>79</v>
      </c>
      <c r="AY188" s="239" t="s">
        <v>134</v>
      </c>
    </row>
    <row r="189" s="2" customFormat="1">
      <c r="A189" s="39"/>
      <c r="B189" s="40"/>
      <c r="C189" s="41"/>
      <c r="D189" s="218" t="s">
        <v>234</v>
      </c>
      <c r="E189" s="41"/>
      <c r="F189" s="251" t="s">
        <v>703</v>
      </c>
      <c r="G189" s="41"/>
      <c r="H189" s="41"/>
      <c r="I189" s="41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U189" s="18" t="s">
        <v>81</v>
      </c>
    </row>
    <row r="190" s="2" customFormat="1">
      <c r="A190" s="39"/>
      <c r="B190" s="40"/>
      <c r="C190" s="41"/>
      <c r="D190" s="218" t="s">
        <v>234</v>
      </c>
      <c r="E190" s="41"/>
      <c r="F190" s="252" t="s">
        <v>631</v>
      </c>
      <c r="G190" s="41"/>
      <c r="H190" s="253">
        <v>64</v>
      </c>
      <c r="I190" s="41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U190" s="18" t="s">
        <v>81</v>
      </c>
    </row>
    <row r="191" s="2" customFormat="1" ht="16.5" customHeight="1">
      <c r="A191" s="39"/>
      <c r="B191" s="40"/>
      <c r="C191" s="254" t="s">
        <v>304</v>
      </c>
      <c r="D191" s="254" t="s">
        <v>280</v>
      </c>
      <c r="E191" s="255" t="s">
        <v>768</v>
      </c>
      <c r="F191" s="256" t="s">
        <v>769</v>
      </c>
      <c r="G191" s="257" t="s">
        <v>229</v>
      </c>
      <c r="H191" s="258">
        <v>4.4800000000000004</v>
      </c>
      <c r="I191" s="259"/>
      <c r="J191" s="260">
        <f>ROUND(I191*H191,2)</f>
        <v>0</v>
      </c>
      <c r="K191" s="256" t="s">
        <v>721</v>
      </c>
      <c r="L191" s="261"/>
      <c r="M191" s="262" t="s">
        <v>19</v>
      </c>
      <c r="N191" s="263" t="s">
        <v>42</v>
      </c>
      <c r="O191" s="85"/>
      <c r="P191" s="214">
        <f>O191*H191</f>
        <v>0</v>
      </c>
      <c r="Q191" s="214">
        <v>0.80000000000000004</v>
      </c>
      <c r="R191" s="214">
        <f>Q191*H191</f>
        <v>3.5840000000000005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172</v>
      </c>
      <c r="AT191" s="216" t="s">
        <v>280</v>
      </c>
      <c r="AU191" s="216" t="s">
        <v>81</v>
      </c>
      <c r="AY191" s="18" t="s">
        <v>134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79</v>
      </c>
      <c r="BK191" s="217">
        <f>ROUND(I191*H191,2)</f>
        <v>0</v>
      </c>
      <c r="BL191" s="18" t="s">
        <v>154</v>
      </c>
      <c r="BM191" s="216" t="s">
        <v>770</v>
      </c>
    </row>
    <row r="192" s="2" customFormat="1">
      <c r="A192" s="39"/>
      <c r="B192" s="40"/>
      <c r="C192" s="41"/>
      <c r="D192" s="218" t="s">
        <v>143</v>
      </c>
      <c r="E192" s="41"/>
      <c r="F192" s="219" t="s">
        <v>771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143</v>
      </c>
      <c r="AU192" s="18" t="s">
        <v>81</v>
      </c>
    </row>
    <row r="193" s="13" customFormat="1">
      <c r="A193" s="13"/>
      <c r="B193" s="229"/>
      <c r="C193" s="230"/>
      <c r="D193" s="218" t="s">
        <v>206</v>
      </c>
      <c r="E193" s="231" t="s">
        <v>19</v>
      </c>
      <c r="F193" s="232" t="s">
        <v>772</v>
      </c>
      <c r="G193" s="230"/>
      <c r="H193" s="233">
        <v>4.4800000000000004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206</v>
      </c>
      <c r="AU193" s="239" t="s">
        <v>81</v>
      </c>
      <c r="AV193" s="13" t="s">
        <v>81</v>
      </c>
      <c r="AW193" s="13" t="s">
        <v>32</v>
      </c>
      <c r="AX193" s="13" t="s">
        <v>79</v>
      </c>
      <c r="AY193" s="239" t="s">
        <v>134</v>
      </c>
    </row>
    <row r="194" s="2" customFormat="1">
      <c r="A194" s="39"/>
      <c r="B194" s="40"/>
      <c r="C194" s="41"/>
      <c r="D194" s="218" t="s">
        <v>234</v>
      </c>
      <c r="E194" s="41"/>
      <c r="F194" s="251" t="s">
        <v>703</v>
      </c>
      <c r="G194" s="41"/>
      <c r="H194" s="41"/>
      <c r="I194" s="41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U194" s="18" t="s">
        <v>81</v>
      </c>
    </row>
    <row r="195" s="2" customFormat="1">
      <c r="A195" s="39"/>
      <c r="B195" s="40"/>
      <c r="C195" s="41"/>
      <c r="D195" s="218" t="s">
        <v>234</v>
      </c>
      <c r="E195" s="41"/>
      <c r="F195" s="252" t="s">
        <v>631</v>
      </c>
      <c r="G195" s="41"/>
      <c r="H195" s="253">
        <v>64</v>
      </c>
      <c r="I195" s="41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U195" s="18" t="s">
        <v>81</v>
      </c>
    </row>
    <row r="196" s="2" customFormat="1" ht="21.75" customHeight="1">
      <c r="A196" s="39"/>
      <c r="B196" s="40"/>
      <c r="C196" s="205" t="s">
        <v>311</v>
      </c>
      <c r="D196" s="205" t="s">
        <v>137</v>
      </c>
      <c r="E196" s="206" t="s">
        <v>773</v>
      </c>
      <c r="F196" s="207" t="s">
        <v>774</v>
      </c>
      <c r="G196" s="208" t="s">
        <v>229</v>
      </c>
      <c r="H196" s="209">
        <v>5.1200000000000001</v>
      </c>
      <c r="I196" s="210"/>
      <c r="J196" s="211">
        <f>ROUND(I196*H196,2)</f>
        <v>0</v>
      </c>
      <c r="K196" s="207" t="s">
        <v>664</v>
      </c>
      <c r="L196" s="45"/>
      <c r="M196" s="212" t="s">
        <v>19</v>
      </c>
      <c r="N196" s="213" t="s">
        <v>42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154</v>
      </c>
      <c r="AT196" s="216" t="s">
        <v>137</v>
      </c>
      <c r="AU196" s="216" t="s">
        <v>81</v>
      </c>
      <c r="AY196" s="18" t="s">
        <v>134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79</v>
      </c>
      <c r="BK196" s="217">
        <f>ROUND(I196*H196,2)</f>
        <v>0</v>
      </c>
      <c r="BL196" s="18" t="s">
        <v>154</v>
      </c>
      <c r="BM196" s="216" t="s">
        <v>775</v>
      </c>
    </row>
    <row r="197" s="2" customFormat="1">
      <c r="A197" s="39"/>
      <c r="B197" s="40"/>
      <c r="C197" s="41"/>
      <c r="D197" s="285" t="s">
        <v>666</v>
      </c>
      <c r="E197" s="41"/>
      <c r="F197" s="286" t="s">
        <v>776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666</v>
      </c>
      <c r="AU197" s="18" t="s">
        <v>81</v>
      </c>
    </row>
    <row r="198" s="13" customFormat="1">
      <c r="A198" s="13"/>
      <c r="B198" s="229"/>
      <c r="C198" s="230"/>
      <c r="D198" s="218" t="s">
        <v>206</v>
      </c>
      <c r="E198" s="231" t="s">
        <v>19</v>
      </c>
      <c r="F198" s="232" t="s">
        <v>777</v>
      </c>
      <c r="G198" s="230"/>
      <c r="H198" s="233">
        <v>5.1200000000000001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206</v>
      </c>
      <c r="AU198" s="239" t="s">
        <v>81</v>
      </c>
      <c r="AV198" s="13" t="s">
        <v>81</v>
      </c>
      <c r="AW198" s="13" t="s">
        <v>32</v>
      </c>
      <c r="AX198" s="13" t="s">
        <v>79</v>
      </c>
      <c r="AY198" s="239" t="s">
        <v>134</v>
      </c>
    </row>
    <row r="199" s="2" customFormat="1">
      <c r="A199" s="39"/>
      <c r="B199" s="40"/>
      <c r="C199" s="41"/>
      <c r="D199" s="218" t="s">
        <v>234</v>
      </c>
      <c r="E199" s="41"/>
      <c r="F199" s="251" t="s">
        <v>703</v>
      </c>
      <c r="G199" s="41"/>
      <c r="H199" s="41"/>
      <c r="I199" s="41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U199" s="18" t="s">
        <v>81</v>
      </c>
    </row>
    <row r="200" s="2" customFormat="1">
      <c r="A200" s="39"/>
      <c r="B200" s="40"/>
      <c r="C200" s="41"/>
      <c r="D200" s="218" t="s">
        <v>234</v>
      </c>
      <c r="E200" s="41"/>
      <c r="F200" s="252" t="s">
        <v>631</v>
      </c>
      <c r="G200" s="41"/>
      <c r="H200" s="253">
        <v>64</v>
      </c>
      <c r="I200" s="41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U200" s="18" t="s">
        <v>81</v>
      </c>
    </row>
    <row r="201" s="2" customFormat="1" ht="16.5" customHeight="1">
      <c r="A201" s="39"/>
      <c r="B201" s="40"/>
      <c r="C201" s="254" t="s">
        <v>317</v>
      </c>
      <c r="D201" s="254" t="s">
        <v>280</v>
      </c>
      <c r="E201" s="255" t="s">
        <v>778</v>
      </c>
      <c r="F201" s="256" t="s">
        <v>779</v>
      </c>
      <c r="G201" s="257" t="s">
        <v>679</v>
      </c>
      <c r="H201" s="258">
        <v>64</v>
      </c>
      <c r="I201" s="259"/>
      <c r="J201" s="260">
        <f>ROUND(I201*H201,2)</f>
        <v>0</v>
      </c>
      <c r="K201" s="256" t="s">
        <v>19</v>
      </c>
      <c r="L201" s="261"/>
      <c r="M201" s="262" t="s">
        <v>19</v>
      </c>
      <c r="N201" s="263" t="s">
        <v>42</v>
      </c>
      <c r="O201" s="85"/>
      <c r="P201" s="214">
        <f>O201*H201</f>
        <v>0</v>
      </c>
      <c r="Q201" s="214">
        <v>0.00010000000000000001</v>
      </c>
      <c r="R201" s="214">
        <f>Q201*H201</f>
        <v>0.0064000000000000003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172</v>
      </c>
      <c r="AT201" s="216" t="s">
        <v>280</v>
      </c>
      <c r="AU201" s="216" t="s">
        <v>81</v>
      </c>
      <c r="AY201" s="18" t="s">
        <v>134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79</v>
      </c>
      <c r="BK201" s="217">
        <f>ROUND(I201*H201,2)</f>
        <v>0</v>
      </c>
      <c r="BL201" s="18" t="s">
        <v>154</v>
      </c>
      <c r="BM201" s="216" t="s">
        <v>780</v>
      </c>
    </row>
    <row r="202" s="13" customFormat="1">
      <c r="A202" s="13"/>
      <c r="B202" s="229"/>
      <c r="C202" s="230"/>
      <c r="D202" s="218" t="s">
        <v>206</v>
      </c>
      <c r="E202" s="231" t="s">
        <v>19</v>
      </c>
      <c r="F202" s="232" t="s">
        <v>630</v>
      </c>
      <c r="G202" s="230"/>
      <c r="H202" s="233">
        <v>64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206</v>
      </c>
      <c r="AU202" s="239" t="s">
        <v>81</v>
      </c>
      <c r="AV202" s="13" t="s">
        <v>81</v>
      </c>
      <c r="AW202" s="13" t="s">
        <v>32</v>
      </c>
      <c r="AX202" s="13" t="s">
        <v>79</v>
      </c>
      <c r="AY202" s="239" t="s">
        <v>134</v>
      </c>
    </row>
    <row r="203" s="2" customFormat="1">
      <c r="A203" s="39"/>
      <c r="B203" s="40"/>
      <c r="C203" s="41"/>
      <c r="D203" s="218" t="s">
        <v>234</v>
      </c>
      <c r="E203" s="41"/>
      <c r="F203" s="251" t="s">
        <v>703</v>
      </c>
      <c r="G203" s="41"/>
      <c r="H203" s="41"/>
      <c r="I203" s="41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U203" s="18" t="s">
        <v>81</v>
      </c>
    </row>
    <row r="204" s="2" customFormat="1">
      <c r="A204" s="39"/>
      <c r="B204" s="40"/>
      <c r="C204" s="41"/>
      <c r="D204" s="218" t="s">
        <v>234</v>
      </c>
      <c r="E204" s="41"/>
      <c r="F204" s="252" t="s">
        <v>631</v>
      </c>
      <c r="G204" s="41"/>
      <c r="H204" s="253">
        <v>64</v>
      </c>
      <c r="I204" s="41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U204" s="18" t="s">
        <v>81</v>
      </c>
    </row>
    <row r="205" s="2" customFormat="1" ht="24.15" customHeight="1">
      <c r="A205" s="39"/>
      <c r="B205" s="40"/>
      <c r="C205" s="254" t="s">
        <v>321</v>
      </c>
      <c r="D205" s="254" t="s">
        <v>280</v>
      </c>
      <c r="E205" s="255" t="s">
        <v>781</v>
      </c>
      <c r="F205" s="256" t="s">
        <v>782</v>
      </c>
      <c r="G205" s="257" t="s">
        <v>229</v>
      </c>
      <c r="H205" s="258">
        <v>5.1200000000000001</v>
      </c>
      <c r="I205" s="259"/>
      <c r="J205" s="260">
        <f>ROUND(I205*H205,2)</f>
        <v>0</v>
      </c>
      <c r="K205" s="256" t="s">
        <v>664</v>
      </c>
      <c r="L205" s="261"/>
      <c r="M205" s="262" t="s">
        <v>19</v>
      </c>
      <c r="N205" s="263" t="s">
        <v>42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172</v>
      </c>
      <c r="AT205" s="216" t="s">
        <v>280</v>
      </c>
      <c r="AU205" s="216" t="s">
        <v>81</v>
      </c>
      <c r="AY205" s="18" t="s">
        <v>134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79</v>
      </c>
      <c r="BK205" s="217">
        <f>ROUND(I205*H205,2)</f>
        <v>0</v>
      </c>
      <c r="BL205" s="18" t="s">
        <v>154</v>
      </c>
      <c r="BM205" s="216" t="s">
        <v>783</v>
      </c>
    </row>
    <row r="206" s="13" customFormat="1">
      <c r="A206" s="13"/>
      <c r="B206" s="229"/>
      <c r="C206" s="230"/>
      <c r="D206" s="218" t="s">
        <v>206</v>
      </c>
      <c r="E206" s="231" t="s">
        <v>19</v>
      </c>
      <c r="F206" s="232" t="s">
        <v>777</v>
      </c>
      <c r="G206" s="230"/>
      <c r="H206" s="233">
        <v>5.1200000000000001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206</v>
      </c>
      <c r="AU206" s="239" t="s">
        <v>81</v>
      </c>
      <c r="AV206" s="13" t="s">
        <v>81</v>
      </c>
      <c r="AW206" s="13" t="s">
        <v>32</v>
      </c>
      <c r="AX206" s="13" t="s">
        <v>79</v>
      </c>
      <c r="AY206" s="239" t="s">
        <v>134</v>
      </c>
    </row>
    <row r="207" s="2" customFormat="1">
      <c r="A207" s="39"/>
      <c r="B207" s="40"/>
      <c r="C207" s="41"/>
      <c r="D207" s="218" t="s">
        <v>234</v>
      </c>
      <c r="E207" s="41"/>
      <c r="F207" s="251" t="s">
        <v>703</v>
      </c>
      <c r="G207" s="41"/>
      <c r="H207" s="41"/>
      <c r="I207" s="41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U207" s="18" t="s">
        <v>81</v>
      </c>
    </row>
    <row r="208" s="2" customFormat="1">
      <c r="A208" s="39"/>
      <c r="B208" s="40"/>
      <c r="C208" s="41"/>
      <c r="D208" s="218" t="s">
        <v>234</v>
      </c>
      <c r="E208" s="41"/>
      <c r="F208" s="252" t="s">
        <v>631</v>
      </c>
      <c r="G208" s="41"/>
      <c r="H208" s="253">
        <v>64</v>
      </c>
      <c r="I208" s="41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U208" s="18" t="s">
        <v>81</v>
      </c>
    </row>
    <row r="209" s="2" customFormat="1" ht="21.75" customHeight="1">
      <c r="A209" s="39"/>
      <c r="B209" s="40"/>
      <c r="C209" s="205" t="s">
        <v>327</v>
      </c>
      <c r="D209" s="205" t="s">
        <v>137</v>
      </c>
      <c r="E209" s="206" t="s">
        <v>784</v>
      </c>
      <c r="F209" s="207" t="s">
        <v>785</v>
      </c>
      <c r="G209" s="208" t="s">
        <v>229</v>
      </c>
      <c r="H209" s="209">
        <v>5.1200000000000001</v>
      </c>
      <c r="I209" s="210"/>
      <c r="J209" s="211">
        <f>ROUND(I209*H209,2)</f>
        <v>0</v>
      </c>
      <c r="K209" s="207" t="s">
        <v>721</v>
      </c>
      <c r="L209" s="45"/>
      <c r="M209" s="212" t="s">
        <v>19</v>
      </c>
      <c r="N209" s="213" t="s">
        <v>42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154</v>
      </c>
      <c r="AT209" s="216" t="s">
        <v>137</v>
      </c>
      <c r="AU209" s="216" t="s">
        <v>81</v>
      </c>
      <c r="AY209" s="18" t="s">
        <v>134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79</v>
      </c>
      <c r="BK209" s="217">
        <f>ROUND(I209*H209,2)</f>
        <v>0</v>
      </c>
      <c r="BL209" s="18" t="s">
        <v>154</v>
      </c>
      <c r="BM209" s="216" t="s">
        <v>786</v>
      </c>
    </row>
    <row r="210" s="2" customFormat="1">
      <c r="A210" s="39"/>
      <c r="B210" s="40"/>
      <c r="C210" s="41"/>
      <c r="D210" s="285" t="s">
        <v>666</v>
      </c>
      <c r="E210" s="41"/>
      <c r="F210" s="286" t="s">
        <v>787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666</v>
      </c>
      <c r="AU210" s="18" t="s">
        <v>81</v>
      </c>
    </row>
    <row r="211" s="2" customFormat="1">
      <c r="A211" s="39"/>
      <c r="B211" s="40"/>
      <c r="C211" s="41"/>
      <c r="D211" s="218" t="s">
        <v>143</v>
      </c>
      <c r="E211" s="41"/>
      <c r="F211" s="219" t="s">
        <v>788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143</v>
      </c>
      <c r="AU211" s="18" t="s">
        <v>81</v>
      </c>
    </row>
    <row r="212" s="13" customFormat="1">
      <c r="A212" s="13"/>
      <c r="B212" s="229"/>
      <c r="C212" s="230"/>
      <c r="D212" s="218" t="s">
        <v>206</v>
      </c>
      <c r="E212" s="231" t="s">
        <v>19</v>
      </c>
      <c r="F212" s="232" t="s">
        <v>777</v>
      </c>
      <c r="G212" s="230"/>
      <c r="H212" s="233">
        <v>5.1200000000000001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206</v>
      </c>
      <c r="AU212" s="239" t="s">
        <v>81</v>
      </c>
      <c r="AV212" s="13" t="s">
        <v>81</v>
      </c>
      <c r="AW212" s="13" t="s">
        <v>32</v>
      </c>
      <c r="AX212" s="13" t="s">
        <v>79</v>
      </c>
      <c r="AY212" s="239" t="s">
        <v>134</v>
      </c>
    </row>
    <row r="213" s="2" customFormat="1">
      <c r="A213" s="39"/>
      <c r="B213" s="40"/>
      <c r="C213" s="41"/>
      <c r="D213" s="218" t="s">
        <v>234</v>
      </c>
      <c r="E213" s="41"/>
      <c r="F213" s="251" t="s">
        <v>703</v>
      </c>
      <c r="G213" s="41"/>
      <c r="H213" s="41"/>
      <c r="I213" s="41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U213" s="18" t="s">
        <v>81</v>
      </c>
    </row>
    <row r="214" s="2" customFormat="1">
      <c r="A214" s="39"/>
      <c r="B214" s="40"/>
      <c r="C214" s="41"/>
      <c r="D214" s="218" t="s">
        <v>234</v>
      </c>
      <c r="E214" s="41"/>
      <c r="F214" s="252" t="s">
        <v>631</v>
      </c>
      <c r="G214" s="41"/>
      <c r="H214" s="253">
        <v>64</v>
      </c>
      <c r="I214" s="41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U214" s="18" t="s">
        <v>81</v>
      </c>
    </row>
    <row r="215" s="12" customFormat="1" ht="22.8" customHeight="1">
      <c r="A215" s="12"/>
      <c r="B215" s="189"/>
      <c r="C215" s="190"/>
      <c r="D215" s="191" t="s">
        <v>70</v>
      </c>
      <c r="E215" s="203" t="s">
        <v>789</v>
      </c>
      <c r="F215" s="203" t="s">
        <v>790</v>
      </c>
      <c r="G215" s="190"/>
      <c r="H215" s="190"/>
      <c r="I215" s="193"/>
      <c r="J215" s="204">
        <f>BK215</f>
        <v>0</v>
      </c>
      <c r="K215" s="190"/>
      <c r="L215" s="195"/>
      <c r="M215" s="196"/>
      <c r="N215" s="197"/>
      <c r="O215" s="197"/>
      <c r="P215" s="198">
        <f>SUM(P216:P298)</f>
        <v>0</v>
      </c>
      <c r="Q215" s="197"/>
      <c r="R215" s="198">
        <f>SUM(R216:R298)</f>
        <v>37.334454999999998</v>
      </c>
      <c r="S215" s="197"/>
      <c r="T215" s="199">
        <f>SUM(T216:T298)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0" t="s">
        <v>79</v>
      </c>
      <c r="AT215" s="201" t="s">
        <v>70</v>
      </c>
      <c r="AU215" s="201" t="s">
        <v>79</v>
      </c>
      <c r="AY215" s="200" t="s">
        <v>134</v>
      </c>
      <c r="BK215" s="202">
        <f>SUM(BK216:BK298)</f>
        <v>0</v>
      </c>
    </row>
    <row r="216" s="2" customFormat="1" ht="44.25" customHeight="1">
      <c r="A216" s="39"/>
      <c r="B216" s="40"/>
      <c r="C216" s="205" t="s">
        <v>335</v>
      </c>
      <c r="D216" s="205" t="s">
        <v>137</v>
      </c>
      <c r="E216" s="206" t="s">
        <v>791</v>
      </c>
      <c r="F216" s="207" t="s">
        <v>792</v>
      </c>
      <c r="G216" s="208" t="s">
        <v>204</v>
      </c>
      <c r="H216" s="209">
        <v>249</v>
      </c>
      <c r="I216" s="210"/>
      <c r="J216" s="211">
        <f>ROUND(I216*H216,2)</f>
        <v>0</v>
      </c>
      <c r="K216" s="207" t="s">
        <v>664</v>
      </c>
      <c r="L216" s="45"/>
      <c r="M216" s="212" t="s">
        <v>19</v>
      </c>
      <c r="N216" s="213" t="s">
        <v>42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154</v>
      </c>
      <c r="AT216" s="216" t="s">
        <v>137</v>
      </c>
      <c r="AU216" s="216" t="s">
        <v>81</v>
      </c>
      <c r="AY216" s="18" t="s">
        <v>134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79</v>
      </c>
      <c r="BK216" s="217">
        <f>ROUND(I216*H216,2)</f>
        <v>0</v>
      </c>
      <c r="BL216" s="18" t="s">
        <v>154</v>
      </c>
      <c r="BM216" s="216" t="s">
        <v>793</v>
      </c>
    </row>
    <row r="217" s="2" customFormat="1">
      <c r="A217" s="39"/>
      <c r="B217" s="40"/>
      <c r="C217" s="41"/>
      <c r="D217" s="285" t="s">
        <v>666</v>
      </c>
      <c r="E217" s="41"/>
      <c r="F217" s="286" t="s">
        <v>794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666</v>
      </c>
      <c r="AU217" s="18" t="s">
        <v>81</v>
      </c>
    </row>
    <row r="218" s="13" customFormat="1">
      <c r="A218" s="13"/>
      <c r="B218" s="229"/>
      <c r="C218" s="230"/>
      <c r="D218" s="218" t="s">
        <v>206</v>
      </c>
      <c r="E218" s="231" t="s">
        <v>19</v>
      </c>
      <c r="F218" s="232" t="s">
        <v>645</v>
      </c>
      <c r="G218" s="230"/>
      <c r="H218" s="233">
        <v>249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206</v>
      </c>
      <c r="AU218" s="239" t="s">
        <v>81</v>
      </c>
      <c r="AV218" s="13" t="s">
        <v>81</v>
      </c>
      <c r="AW218" s="13" t="s">
        <v>32</v>
      </c>
      <c r="AX218" s="13" t="s">
        <v>79</v>
      </c>
      <c r="AY218" s="239" t="s">
        <v>134</v>
      </c>
    </row>
    <row r="219" s="2" customFormat="1">
      <c r="A219" s="39"/>
      <c r="B219" s="40"/>
      <c r="C219" s="41"/>
      <c r="D219" s="218" t="s">
        <v>234</v>
      </c>
      <c r="E219" s="41"/>
      <c r="F219" s="251" t="s">
        <v>795</v>
      </c>
      <c r="G219" s="41"/>
      <c r="H219" s="41"/>
      <c r="I219" s="41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U219" s="18" t="s">
        <v>81</v>
      </c>
    </row>
    <row r="220" s="2" customFormat="1">
      <c r="A220" s="39"/>
      <c r="B220" s="40"/>
      <c r="C220" s="41"/>
      <c r="D220" s="218" t="s">
        <v>234</v>
      </c>
      <c r="E220" s="41"/>
      <c r="F220" s="252" t="s">
        <v>647</v>
      </c>
      <c r="G220" s="41"/>
      <c r="H220" s="253">
        <v>249</v>
      </c>
      <c r="I220" s="41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U220" s="18" t="s">
        <v>81</v>
      </c>
    </row>
    <row r="221" s="2" customFormat="1" ht="37.8" customHeight="1">
      <c r="A221" s="39"/>
      <c r="B221" s="40"/>
      <c r="C221" s="205" t="s">
        <v>339</v>
      </c>
      <c r="D221" s="205" t="s">
        <v>137</v>
      </c>
      <c r="E221" s="206" t="s">
        <v>796</v>
      </c>
      <c r="F221" s="207" t="s">
        <v>797</v>
      </c>
      <c r="G221" s="208" t="s">
        <v>307</v>
      </c>
      <c r="H221" s="209">
        <v>0.249</v>
      </c>
      <c r="I221" s="210"/>
      <c r="J221" s="211">
        <f>ROUND(I221*H221,2)</f>
        <v>0</v>
      </c>
      <c r="K221" s="207" t="s">
        <v>19</v>
      </c>
      <c r="L221" s="45"/>
      <c r="M221" s="212" t="s">
        <v>19</v>
      </c>
      <c r="N221" s="213" t="s">
        <v>42</v>
      </c>
      <c r="O221" s="85"/>
      <c r="P221" s="214">
        <f>O221*H221</f>
        <v>0</v>
      </c>
      <c r="Q221" s="214">
        <v>1</v>
      </c>
      <c r="R221" s="214">
        <f>Q221*H221</f>
        <v>0.249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154</v>
      </c>
      <c r="AT221" s="216" t="s">
        <v>137</v>
      </c>
      <c r="AU221" s="216" t="s">
        <v>81</v>
      </c>
      <c r="AY221" s="18" t="s">
        <v>134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79</v>
      </c>
      <c r="BK221" s="217">
        <f>ROUND(I221*H221,2)</f>
        <v>0</v>
      </c>
      <c r="BL221" s="18" t="s">
        <v>154</v>
      </c>
      <c r="BM221" s="216" t="s">
        <v>798</v>
      </c>
    </row>
    <row r="222" s="13" customFormat="1">
      <c r="A222" s="13"/>
      <c r="B222" s="229"/>
      <c r="C222" s="230"/>
      <c r="D222" s="218" t="s">
        <v>206</v>
      </c>
      <c r="E222" s="231" t="s">
        <v>19</v>
      </c>
      <c r="F222" s="232" t="s">
        <v>799</v>
      </c>
      <c r="G222" s="230"/>
      <c r="H222" s="233">
        <v>0.249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206</v>
      </c>
      <c r="AU222" s="239" t="s">
        <v>81</v>
      </c>
      <c r="AV222" s="13" t="s">
        <v>81</v>
      </c>
      <c r="AW222" s="13" t="s">
        <v>32</v>
      </c>
      <c r="AX222" s="13" t="s">
        <v>79</v>
      </c>
      <c r="AY222" s="239" t="s">
        <v>134</v>
      </c>
    </row>
    <row r="223" s="2" customFormat="1">
      <c r="A223" s="39"/>
      <c r="B223" s="40"/>
      <c r="C223" s="41"/>
      <c r="D223" s="218" t="s">
        <v>234</v>
      </c>
      <c r="E223" s="41"/>
      <c r="F223" s="251" t="s">
        <v>795</v>
      </c>
      <c r="G223" s="41"/>
      <c r="H223" s="41"/>
      <c r="I223" s="41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U223" s="18" t="s">
        <v>81</v>
      </c>
    </row>
    <row r="224" s="2" customFormat="1">
      <c r="A224" s="39"/>
      <c r="B224" s="40"/>
      <c r="C224" s="41"/>
      <c r="D224" s="218" t="s">
        <v>234</v>
      </c>
      <c r="E224" s="41"/>
      <c r="F224" s="252" t="s">
        <v>647</v>
      </c>
      <c r="G224" s="41"/>
      <c r="H224" s="253">
        <v>249</v>
      </c>
      <c r="I224" s="41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U224" s="18" t="s">
        <v>81</v>
      </c>
    </row>
    <row r="225" s="2" customFormat="1" ht="33" customHeight="1">
      <c r="A225" s="39"/>
      <c r="B225" s="40"/>
      <c r="C225" s="205" t="s">
        <v>346</v>
      </c>
      <c r="D225" s="205" t="s">
        <v>137</v>
      </c>
      <c r="E225" s="206" t="s">
        <v>800</v>
      </c>
      <c r="F225" s="207" t="s">
        <v>801</v>
      </c>
      <c r="G225" s="208" t="s">
        <v>204</v>
      </c>
      <c r="H225" s="209">
        <v>249</v>
      </c>
      <c r="I225" s="210"/>
      <c r="J225" s="211">
        <f>ROUND(I225*H225,2)</f>
        <v>0</v>
      </c>
      <c r="K225" s="207" t="s">
        <v>664</v>
      </c>
      <c r="L225" s="45"/>
      <c r="M225" s="212" t="s">
        <v>19</v>
      </c>
      <c r="N225" s="213" t="s">
        <v>42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154</v>
      </c>
      <c r="AT225" s="216" t="s">
        <v>137</v>
      </c>
      <c r="AU225" s="216" t="s">
        <v>81</v>
      </c>
      <c r="AY225" s="18" t="s">
        <v>134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79</v>
      </c>
      <c r="BK225" s="217">
        <f>ROUND(I225*H225,2)</f>
        <v>0</v>
      </c>
      <c r="BL225" s="18" t="s">
        <v>154</v>
      </c>
      <c r="BM225" s="216" t="s">
        <v>802</v>
      </c>
    </row>
    <row r="226" s="2" customFormat="1">
      <c r="A226" s="39"/>
      <c r="B226" s="40"/>
      <c r="C226" s="41"/>
      <c r="D226" s="285" t="s">
        <v>666</v>
      </c>
      <c r="E226" s="41"/>
      <c r="F226" s="286" t="s">
        <v>803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666</v>
      </c>
      <c r="AU226" s="18" t="s">
        <v>81</v>
      </c>
    </row>
    <row r="227" s="13" customFormat="1">
      <c r="A227" s="13"/>
      <c r="B227" s="229"/>
      <c r="C227" s="230"/>
      <c r="D227" s="218" t="s">
        <v>206</v>
      </c>
      <c r="E227" s="231" t="s">
        <v>19</v>
      </c>
      <c r="F227" s="232" t="s">
        <v>645</v>
      </c>
      <c r="G227" s="230"/>
      <c r="H227" s="233">
        <v>249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206</v>
      </c>
      <c r="AU227" s="239" t="s">
        <v>81</v>
      </c>
      <c r="AV227" s="13" t="s">
        <v>81</v>
      </c>
      <c r="AW227" s="13" t="s">
        <v>32</v>
      </c>
      <c r="AX227" s="13" t="s">
        <v>79</v>
      </c>
      <c r="AY227" s="239" t="s">
        <v>134</v>
      </c>
    </row>
    <row r="228" s="2" customFormat="1">
      <c r="A228" s="39"/>
      <c r="B228" s="40"/>
      <c r="C228" s="41"/>
      <c r="D228" s="218" t="s">
        <v>234</v>
      </c>
      <c r="E228" s="41"/>
      <c r="F228" s="251" t="s">
        <v>795</v>
      </c>
      <c r="G228" s="41"/>
      <c r="H228" s="41"/>
      <c r="I228" s="41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U228" s="18" t="s">
        <v>81</v>
      </c>
    </row>
    <row r="229" s="2" customFormat="1">
      <c r="A229" s="39"/>
      <c r="B229" s="40"/>
      <c r="C229" s="41"/>
      <c r="D229" s="218" t="s">
        <v>234</v>
      </c>
      <c r="E229" s="41"/>
      <c r="F229" s="252" t="s">
        <v>647</v>
      </c>
      <c r="G229" s="41"/>
      <c r="H229" s="253">
        <v>249</v>
      </c>
      <c r="I229" s="41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U229" s="18" t="s">
        <v>81</v>
      </c>
    </row>
    <row r="230" s="2" customFormat="1" ht="44.25" customHeight="1">
      <c r="A230" s="39"/>
      <c r="B230" s="40"/>
      <c r="C230" s="205" t="s">
        <v>351</v>
      </c>
      <c r="D230" s="205" t="s">
        <v>137</v>
      </c>
      <c r="E230" s="206" t="s">
        <v>804</v>
      </c>
      <c r="F230" s="207" t="s">
        <v>805</v>
      </c>
      <c r="G230" s="208" t="s">
        <v>679</v>
      </c>
      <c r="H230" s="209">
        <v>352</v>
      </c>
      <c r="I230" s="210"/>
      <c r="J230" s="211">
        <f>ROUND(I230*H230,2)</f>
        <v>0</v>
      </c>
      <c r="K230" s="207" t="s">
        <v>664</v>
      </c>
      <c r="L230" s="45"/>
      <c r="M230" s="212" t="s">
        <v>19</v>
      </c>
      <c r="N230" s="213" t="s">
        <v>42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154</v>
      </c>
      <c r="AT230" s="216" t="s">
        <v>137</v>
      </c>
      <c r="AU230" s="216" t="s">
        <v>81</v>
      </c>
      <c r="AY230" s="18" t="s">
        <v>134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79</v>
      </c>
      <c r="BK230" s="217">
        <f>ROUND(I230*H230,2)</f>
        <v>0</v>
      </c>
      <c r="BL230" s="18" t="s">
        <v>154</v>
      </c>
      <c r="BM230" s="216" t="s">
        <v>806</v>
      </c>
    </row>
    <row r="231" s="2" customFormat="1">
      <c r="A231" s="39"/>
      <c r="B231" s="40"/>
      <c r="C231" s="41"/>
      <c r="D231" s="285" t="s">
        <v>666</v>
      </c>
      <c r="E231" s="41"/>
      <c r="F231" s="286" t="s">
        <v>807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666</v>
      </c>
      <c r="AU231" s="18" t="s">
        <v>81</v>
      </c>
    </row>
    <row r="232" s="13" customFormat="1">
      <c r="A232" s="13"/>
      <c r="B232" s="229"/>
      <c r="C232" s="230"/>
      <c r="D232" s="218" t="s">
        <v>206</v>
      </c>
      <c r="E232" s="231" t="s">
        <v>19</v>
      </c>
      <c r="F232" s="232" t="s">
        <v>649</v>
      </c>
      <c r="G232" s="230"/>
      <c r="H232" s="233">
        <v>352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206</v>
      </c>
      <c r="AU232" s="239" t="s">
        <v>81</v>
      </c>
      <c r="AV232" s="13" t="s">
        <v>81</v>
      </c>
      <c r="AW232" s="13" t="s">
        <v>32</v>
      </c>
      <c r="AX232" s="13" t="s">
        <v>79</v>
      </c>
      <c r="AY232" s="239" t="s">
        <v>134</v>
      </c>
    </row>
    <row r="233" s="2" customFormat="1">
      <c r="A233" s="39"/>
      <c r="B233" s="40"/>
      <c r="C233" s="41"/>
      <c r="D233" s="218" t="s">
        <v>234</v>
      </c>
      <c r="E233" s="41"/>
      <c r="F233" s="251" t="s">
        <v>808</v>
      </c>
      <c r="G233" s="41"/>
      <c r="H233" s="41"/>
      <c r="I233" s="41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U233" s="18" t="s">
        <v>81</v>
      </c>
    </row>
    <row r="234" s="2" customFormat="1">
      <c r="A234" s="39"/>
      <c r="B234" s="40"/>
      <c r="C234" s="41"/>
      <c r="D234" s="218" t="s">
        <v>234</v>
      </c>
      <c r="E234" s="41"/>
      <c r="F234" s="252" t="s">
        <v>809</v>
      </c>
      <c r="G234" s="41"/>
      <c r="H234" s="253">
        <v>352</v>
      </c>
      <c r="I234" s="41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U234" s="18" t="s">
        <v>81</v>
      </c>
    </row>
    <row r="235" s="2" customFormat="1" ht="37.8" customHeight="1">
      <c r="A235" s="39"/>
      <c r="B235" s="40"/>
      <c r="C235" s="205" t="s">
        <v>357</v>
      </c>
      <c r="D235" s="205" t="s">
        <v>137</v>
      </c>
      <c r="E235" s="206" t="s">
        <v>810</v>
      </c>
      <c r="F235" s="207" t="s">
        <v>811</v>
      </c>
      <c r="G235" s="208" t="s">
        <v>679</v>
      </c>
      <c r="H235" s="209">
        <v>352</v>
      </c>
      <c r="I235" s="210"/>
      <c r="J235" s="211">
        <f>ROUND(I235*H235,2)</f>
        <v>0</v>
      </c>
      <c r="K235" s="207" t="s">
        <v>664</v>
      </c>
      <c r="L235" s="45"/>
      <c r="M235" s="212" t="s">
        <v>19</v>
      </c>
      <c r="N235" s="213" t="s">
        <v>42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154</v>
      </c>
      <c r="AT235" s="216" t="s">
        <v>137</v>
      </c>
      <c r="AU235" s="216" t="s">
        <v>81</v>
      </c>
      <c r="AY235" s="18" t="s">
        <v>134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79</v>
      </c>
      <c r="BK235" s="217">
        <f>ROUND(I235*H235,2)</f>
        <v>0</v>
      </c>
      <c r="BL235" s="18" t="s">
        <v>154</v>
      </c>
      <c r="BM235" s="216" t="s">
        <v>812</v>
      </c>
    </row>
    <row r="236" s="2" customFormat="1">
      <c r="A236" s="39"/>
      <c r="B236" s="40"/>
      <c r="C236" s="41"/>
      <c r="D236" s="285" t="s">
        <v>666</v>
      </c>
      <c r="E236" s="41"/>
      <c r="F236" s="286" t="s">
        <v>813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666</v>
      </c>
      <c r="AU236" s="18" t="s">
        <v>81</v>
      </c>
    </row>
    <row r="237" s="13" customFormat="1">
      <c r="A237" s="13"/>
      <c r="B237" s="229"/>
      <c r="C237" s="230"/>
      <c r="D237" s="218" t="s">
        <v>206</v>
      </c>
      <c r="E237" s="231" t="s">
        <v>19</v>
      </c>
      <c r="F237" s="232" t="s">
        <v>649</v>
      </c>
      <c r="G237" s="230"/>
      <c r="H237" s="233">
        <v>352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206</v>
      </c>
      <c r="AU237" s="239" t="s">
        <v>81</v>
      </c>
      <c r="AV237" s="13" t="s">
        <v>81</v>
      </c>
      <c r="AW237" s="13" t="s">
        <v>32</v>
      </c>
      <c r="AX237" s="13" t="s">
        <v>79</v>
      </c>
      <c r="AY237" s="239" t="s">
        <v>134</v>
      </c>
    </row>
    <row r="238" s="2" customFormat="1">
      <c r="A238" s="39"/>
      <c r="B238" s="40"/>
      <c r="C238" s="41"/>
      <c r="D238" s="218" t="s">
        <v>234</v>
      </c>
      <c r="E238" s="41"/>
      <c r="F238" s="251" t="s">
        <v>808</v>
      </c>
      <c r="G238" s="41"/>
      <c r="H238" s="41"/>
      <c r="I238" s="41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U238" s="18" t="s">
        <v>81</v>
      </c>
    </row>
    <row r="239" s="2" customFormat="1">
      <c r="A239" s="39"/>
      <c r="B239" s="40"/>
      <c r="C239" s="41"/>
      <c r="D239" s="218" t="s">
        <v>234</v>
      </c>
      <c r="E239" s="41"/>
      <c r="F239" s="252" t="s">
        <v>809</v>
      </c>
      <c r="G239" s="41"/>
      <c r="H239" s="253">
        <v>352</v>
      </c>
      <c r="I239" s="41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U239" s="18" t="s">
        <v>81</v>
      </c>
    </row>
    <row r="240" s="2" customFormat="1" ht="24.15" customHeight="1">
      <c r="A240" s="39"/>
      <c r="B240" s="40"/>
      <c r="C240" s="254" t="s">
        <v>361</v>
      </c>
      <c r="D240" s="254" t="s">
        <v>280</v>
      </c>
      <c r="E240" s="255" t="s">
        <v>814</v>
      </c>
      <c r="F240" s="256" t="s">
        <v>815</v>
      </c>
      <c r="G240" s="257" t="s">
        <v>679</v>
      </c>
      <c r="H240" s="258">
        <v>352</v>
      </c>
      <c r="I240" s="259"/>
      <c r="J240" s="260">
        <f>ROUND(I240*H240,2)</f>
        <v>0</v>
      </c>
      <c r="K240" s="256" t="s">
        <v>19</v>
      </c>
      <c r="L240" s="261"/>
      <c r="M240" s="262" t="s">
        <v>19</v>
      </c>
      <c r="N240" s="263" t="s">
        <v>42</v>
      </c>
      <c r="O240" s="85"/>
      <c r="P240" s="214">
        <f>O240*H240</f>
        <v>0</v>
      </c>
      <c r="Q240" s="214">
        <v>0.0050000000000000001</v>
      </c>
      <c r="R240" s="214">
        <f>Q240*H240</f>
        <v>1.76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172</v>
      </c>
      <c r="AT240" s="216" t="s">
        <v>280</v>
      </c>
      <c r="AU240" s="216" t="s">
        <v>81</v>
      </c>
      <c r="AY240" s="18" t="s">
        <v>134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79</v>
      </c>
      <c r="BK240" s="217">
        <f>ROUND(I240*H240,2)</f>
        <v>0</v>
      </c>
      <c r="BL240" s="18" t="s">
        <v>154</v>
      </c>
      <c r="BM240" s="216" t="s">
        <v>816</v>
      </c>
    </row>
    <row r="241" s="2" customFormat="1">
      <c r="A241" s="39"/>
      <c r="B241" s="40"/>
      <c r="C241" s="41"/>
      <c r="D241" s="218" t="s">
        <v>143</v>
      </c>
      <c r="E241" s="41"/>
      <c r="F241" s="219" t="s">
        <v>817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143</v>
      </c>
      <c r="AU241" s="18" t="s">
        <v>81</v>
      </c>
    </row>
    <row r="242" s="13" customFormat="1">
      <c r="A242" s="13"/>
      <c r="B242" s="229"/>
      <c r="C242" s="230"/>
      <c r="D242" s="218" t="s">
        <v>206</v>
      </c>
      <c r="E242" s="231" t="s">
        <v>19</v>
      </c>
      <c r="F242" s="232" t="s">
        <v>649</v>
      </c>
      <c r="G242" s="230"/>
      <c r="H242" s="233">
        <v>352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206</v>
      </c>
      <c r="AU242" s="239" t="s">
        <v>81</v>
      </c>
      <c r="AV242" s="13" t="s">
        <v>81</v>
      </c>
      <c r="AW242" s="13" t="s">
        <v>32</v>
      </c>
      <c r="AX242" s="13" t="s">
        <v>79</v>
      </c>
      <c r="AY242" s="239" t="s">
        <v>134</v>
      </c>
    </row>
    <row r="243" s="2" customFormat="1">
      <c r="A243" s="39"/>
      <c r="B243" s="40"/>
      <c r="C243" s="41"/>
      <c r="D243" s="218" t="s">
        <v>234</v>
      </c>
      <c r="E243" s="41"/>
      <c r="F243" s="251" t="s">
        <v>808</v>
      </c>
      <c r="G243" s="41"/>
      <c r="H243" s="41"/>
      <c r="I243" s="41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U243" s="18" t="s">
        <v>81</v>
      </c>
    </row>
    <row r="244" s="2" customFormat="1">
      <c r="A244" s="39"/>
      <c r="B244" s="40"/>
      <c r="C244" s="41"/>
      <c r="D244" s="218" t="s">
        <v>234</v>
      </c>
      <c r="E244" s="41"/>
      <c r="F244" s="252" t="s">
        <v>809</v>
      </c>
      <c r="G244" s="41"/>
      <c r="H244" s="253">
        <v>352</v>
      </c>
      <c r="I244" s="41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U244" s="18" t="s">
        <v>81</v>
      </c>
    </row>
    <row r="245" s="2" customFormat="1" ht="44.25" customHeight="1">
      <c r="A245" s="39"/>
      <c r="B245" s="40"/>
      <c r="C245" s="205" t="s">
        <v>366</v>
      </c>
      <c r="D245" s="205" t="s">
        <v>137</v>
      </c>
      <c r="E245" s="206" t="s">
        <v>818</v>
      </c>
      <c r="F245" s="207" t="s">
        <v>819</v>
      </c>
      <c r="G245" s="208" t="s">
        <v>679</v>
      </c>
      <c r="H245" s="209">
        <v>122</v>
      </c>
      <c r="I245" s="210"/>
      <c r="J245" s="211">
        <f>ROUND(I245*H245,2)</f>
        <v>0</v>
      </c>
      <c r="K245" s="207" t="s">
        <v>664</v>
      </c>
      <c r="L245" s="45"/>
      <c r="M245" s="212" t="s">
        <v>19</v>
      </c>
      <c r="N245" s="213" t="s">
        <v>42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154</v>
      </c>
      <c r="AT245" s="216" t="s">
        <v>137</v>
      </c>
      <c r="AU245" s="216" t="s">
        <v>81</v>
      </c>
      <c r="AY245" s="18" t="s">
        <v>134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79</v>
      </c>
      <c r="BK245" s="217">
        <f>ROUND(I245*H245,2)</f>
        <v>0</v>
      </c>
      <c r="BL245" s="18" t="s">
        <v>154</v>
      </c>
      <c r="BM245" s="216" t="s">
        <v>820</v>
      </c>
    </row>
    <row r="246" s="2" customFormat="1">
      <c r="A246" s="39"/>
      <c r="B246" s="40"/>
      <c r="C246" s="41"/>
      <c r="D246" s="285" t="s">
        <v>666</v>
      </c>
      <c r="E246" s="41"/>
      <c r="F246" s="286" t="s">
        <v>821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666</v>
      </c>
      <c r="AU246" s="18" t="s">
        <v>81</v>
      </c>
    </row>
    <row r="247" s="2" customFormat="1">
      <c r="A247" s="39"/>
      <c r="B247" s="40"/>
      <c r="C247" s="41"/>
      <c r="D247" s="218" t="s">
        <v>143</v>
      </c>
      <c r="E247" s="41"/>
      <c r="F247" s="219" t="s">
        <v>822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143</v>
      </c>
      <c r="AU247" s="18" t="s">
        <v>81</v>
      </c>
    </row>
    <row r="248" s="2" customFormat="1" ht="37.8" customHeight="1">
      <c r="A248" s="39"/>
      <c r="B248" s="40"/>
      <c r="C248" s="205" t="s">
        <v>370</v>
      </c>
      <c r="D248" s="205" t="s">
        <v>137</v>
      </c>
      <c r="E248" s="206" t="s">
        <v>823</v>
      </c>
      <c r="F248" s="207" t="s">
        <v>824</v>
      </c>
      <c r="G248" s="208" t="s">
        <v>679</v>
      </c>
      <c r="H248" s="209">
        <v>122</v>
      </c>
      <c r="I248" s="210"/>
      <c r="J248" s="211">
        <f>ROUND(I248*H248,2)</f>
        <v>0</v>
      </c>
      <c r="K248" s="207" t="s">
        <v>664</v>
      </c>
      <c r="L248" s="45"/>
      <c r="M248" s="212" t="s">
        <v>19</v>
      </c>
      <c r="N248" s="213" t="s">
        <v>42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154</v>
      </c>
      <c r="AT248" s="216" t="s">
        <v>137</v>
      </c>
      <c r="AU248" s="216" t="s">
        <v>81</v>
      </c>
      <c r="AY248" s="18" t="s">
        <v>134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79</v>
      </c>
      <c r="BK248" s="217">
        <f>ROUND(I248*H248,2)</f>
        <v>0</v>
      </c>
      <c r="BL248" s="18" t="s">
        <v>154</v>
      </c>
      <c r="BM248" s="216" t="s">
        <v>825</v>
      </c>
    </row>
    <row r="249" s="2" customFormat="1">
      <c r="A249" s="39"/>
      <c r="B249" s="40"/>
      <c r="C249" s="41"/>
      <c r="D249" s="285" t="s">
        <v>666</v>
      </c>
      <c r="E249" s="41"/>
      <c r="F249" s="286" t="s">
        <v>826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666</v>
      </c>
      <c r="AU249" s="18" t="s">
        <v>81</v>
      </c>
    </row>
    <row r="250" s="2" customFormat="1">
      <c r="A250" s="39"/>
      <c r="B250" s="40"/>
      <c r="C250" s="41"/>
      <c r="D250" s="218" t="s">
        <v>143</v>
      </c>
      <c r="E250" s="41"/>
      <c r="F250" s="219" t="s">
        <v>822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143</v>
      </c>
      <c r="AU250" s="18" t="s">
        <v>81</v>
      </c>
    </row>
    <row r="251" s="2" customFormat="1" ht="24.15" customHeight="1">
      <c r="A251" s="39"/>
      <c r="B251" s="40"/>
      <c r="C251" s="254" t="s">
        <v>374</v>
      </c>
      <c r="D251" s="254" t="s">
        <v>280</v>
      </c>
      <c r="E251" s="255" t="s">
        <v>827</v>
      </c>
      <c r="F251" s="256" t="s">
        <v>828</v>
      </c>
      <c r="G251" s="257" t="s">
        <v>679</v>
      </c>
      <c r="H251" s="258">
        <v>122</v>
      </c>
      <c r="I251" s="259"/>
      <c r="J251" s="260">
        <f>ROUND(I251*H251,2)</f>
        <v>0</v>
      </c>
      <c r="K251" s="256" t="s">
        <v>19</v>
      </c>
      <c r="L251" s="261"/>
      <c r="M251" s="262" t="s">
        <v>19</v>
      </c>
      <c r="N251" s="263" t="s">
        <v>42</v>
      </c>
      <c r="O251" s="85"/>
      <c r="P251" s="214">
        <f>O251*H251</f>
        <v>0</v>
      </c>
      <c r="Q251" s="214">
        <v>0.080000000000000002</v>
      </c>
      <c r="R251" s="214">
        <f>Q251*H251</f>
        <v>9.7599999999999998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172</v>
      </c>
      <c r="AT251" s="216" t="s">
        <v>280</v>
      </c>
      <c r="AU251" s="216" t="s">
        <v>81</v>
      </c>
      <c r="AY251" s="18" t="s">
        <v>134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79</v>
      </c>
      <c r="BK251" s="217">
        <f>ROUND(I251*H251,2)</f>
        <v>0</v>
      </c>
      <c r="BL251" s="18" t="s">
        <v>154</v>
      </c>
      <c r="BM251" s="216" t="s">
        <v>829</v>
      </c>
    </row>
    <row r="252" s="2" customFormat="1">
      <c r="A252" s="39"/>
      <c r="B252" s="40"/>
      <c r="C252" s="41"/>
      <c r="D252" s="218" t="s">
        <v>143</v>
      </c>
      <c r="E252" s="41"/>
      <c r="F252" s="219" t="s">
        <v>830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143</v>
      </c>
      <c r="AU252" s="18" t="s">
        <v>81</v>
      </c>
    </row>
    <row r="253" s="2" customFormat="1" ht="24.15" customHeight="1">
      <c r="A253" s="39"/>
      <c r="B253" s="40"/>
      <c r="C253" s="205" t="s">
        <v>379</v>
      </c>
      <c r="D253" s="205" t="s">
        <v>137</v>
      </c>
      <c r="E253" s="206" t="s">
        <v>831</v>
      </c>
      <c r="F253" s="207" t="s">
        <v>832</v>
      </c>
      <c r="G253" s="208" t="s">
        <v>679</v>
      </c>
      <c r="H253" s="209">
        <v>122</v>
      </c>
      <c r="I253" s="210"/>
      <c r="J253" s="211">
        <f>ROUND(I253*H253,2)</f>
        <v>0</v>
      </c>
      <c r="K253" s="207" t="s">
        <v>664</v>
      </c>
      <c r="L253" s="45"/>
      <c r="M253" s="212" t="s">
        <v>19</v>
      </c>
      <c r="N253" s="213" t="s">
        <v>42</v>
      </c>
      <c r="O253" s="85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154</v>
      </c>
      <c r="AT253" s="216" t="s">
        <v>137</v>
      </c>
      <c r="AU253" s="216" t="s">
        <v>81</v>
      </c>
      <c r="AY253" s="18" t="s">
        <v>134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79</v>
      </c>
      <c r="BK253" s="217">
        <f>ROUND(I253*H253,2)</f>
        <v>0</v>
      </c>
      <c r="BL253" s="18" t="s">
        <v>154</v>
      </c>
      <c r="BM253" s="216" t="s">
        <v>833</v>
      </c>
    </row>
    <row r="254" s="2" customFormat="1">
      <c r="A254" s="39"/>
      <c r="B254" s="40"/>
      <c r="C254" s="41"/>
      <c r="D254" s="285" t="s">
        <v>666</v>
      </c>
      <c r="E254" s="41"/>
      <c r="F254" s="286" t="s">
        <v>834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666</v>
      </c>
      <c r="AU254" s="18" t="s">
        <v>81</v>
      </c>
    </row>
    <row r="255" s="2" customFormat="1">
      <c r="A255" s="39"/>
      <c r="B255" s="40"/>
      <c r="C255" s="41"/>
      <c r="D255" s="218" t="s">
        <v>143</v>
      </c>
      <c r="E255" s="41"/>
      <c r="F255" s="219" t="s">
        <v>822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143</v>
      </c>
      <c r="AU255" s="18" t="s">
        <v>81</v>
      </c>
    </row>
    <row r="256" s="2" customFormat="1" ht="24.15" customHeight="1">
      <c r="A256" s="39"/>
      <c r="B256" s="40"/>
      <c r="C256" s="205" t="s">
        <v>383</v>
      </c>
      <c r="D256" s="205" t="s">
        <v>137</v>
      </c>
      <c r="E256" s="206" t="s">
        <v>835</v>
      </c>
      <c r="F256" s="207" t="s">
        <v>836</v>
      </c>
      <c r="G256" s="208" t="s">
        <v>679</v>
      </c>
      <c r="H256" s="209">
        <v>122</v>
      </c>
      <c r="I256" s="210"/>
      <c r="J256" s="211">
        <f>ROUND(I256*H256,2)</f>
        <v>0</v>
      </c>
      <c r="K256" s="207" t="s">
        <v>664</v>
      </c>
      <c r="L256" s="45"/>
      <c r="M256" s="212" t="s">
        <v>19</v>
      </c>
      <c r="N256" s="213" t="s">
        <v>42</v>
      </c>
      <c r="O256" s="85"/>
      <c r="P256" s="214">
        <f>O256*H256</f>
        <v>0</v>
      </c>
      <c r="Q256" s="214">
        <v>5.0000000000000002E-05</v>
      </c>
      <c r="R256" s="214">
        <f>Q256*H256</f>
        <v>0.0061000000000000004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154</v>
      </c>
      <c r="AT256" s="216" t="s">
        <v>137</v>
      </c>
      <c r="AU256" s="216" t="s">
        <v>81</v>
      </c>
      <c r="AY256" s="18" t="s">
        <v>134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79</v>
      </c>
      <c r="BK256" s="217">
        <f>ROUND(I256*H256,2)</f>
        <v>0</v>
      </c>
      <c r="BL256" s="18" t="s">
        <v>154</v>
      </c>
      <c r="BM256" s="216" t="s">
        <v>837</v>
      </c>
    </row>
    <row r="257" s="2" customFormat="1">
      <c r="A257" s="39"/>
      <c r="B257" s="40"/>
      <c r="C257" s="41"/>
      <c r="D257" s="285" t="s">
        <v>666</v>
      </c>
      <c r="E257" s="41"/>
      <c r="F257" s="286" t="s">
        <v>838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666</v>
      </c>
      <c r="AU257" s="18" t="s">
        <v>81</v>
      </c>
    </row>
    <row r="258" s="2" customFormat="1">
      <c r="A258" s="39"/>
      <c r="B258" s="40"/>
      <c r="C258" s="41"/>
      <c r="D258" s="218" t="s">
        <v>143</v>
      </c>
      <c r="E258" s="41"/>
      <c r="F258" s="219" t="s">
        <v>822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143</v>
      </c>
      <c r="AU258" s="18" t="s">
        <v>81</v>
      </c>
    </row>
    <row r="259" s="2" customFormat="1" ht="16.5" customHeight="1">
      <c r="A259" s="39"/>
      <c r="B259" s="40"/>
      <c r="C259" s="254" t="s">
        <v>563</v>
      </c>
      <c r="D259" s="254" t="s">
        <v>280</v>
      </c>
      <c r="E259" s="255" t="s">
        <v>839</v>
      </c>
      <c r="F259" s="256" t="s">
        <v>840</v>
      </c>
      <c r="G259" s="257" t="s">
        <v>679</v>
      </c>
      <c r="H259" s="258">
        <v>122</v>
      </c>
      <c r="I259" s="259"/>
      <c r="J259" s="260">
        <f>ROUND(I259*H259,2)</f>
        <v>0</v>
      </c>
      <c r="K259" s="256" t="s">
        <v>19</v>
      </c>
      <c r="L259" s="261"/>
      <c r="M259" s="262" t="s">
        <v>19</v>
      </c>
      <c r="N259" s="263" t="s">
        <v>42</v>
      </c>
      <c r="O259" s="85"/>
      <c r="P259" s="214">
        <f>O259*H259</f>
        <v>0</v>
      </c>
      <c r="Q259" s="214">
        <v>0.080000000000000002</v>
      </c>
      <c r="R259" s="214">
        <f>Q259*H259</f>
        <v>9.7599999999999998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172</v>
      </c>
      <c r="AT259" s="216" t="s">
        <v>280</v>
      </c>
      <c r="AU259" s="216" t="s">
        <v>81</v>
      </c>
      <c r="AY259" s="18" t="s">
        <v>134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79</v>
      </c>
      <c r="BK259" s="217">
        <f>ROUND(I259*H259,2)</f>
        <v>0</v>
      </c>
      <c r="BL259" s="18" t="s">
        <v>154</v>
      </c>
      <c r="BM259" s="216" t="s">
        <v>841</v>
      </c>
    </row>
    <row r="260" s="2" customFormat="1">
      <c r="A260" s="39"/>
      <c r="B260" s="40"/>
      <c r="C260" s="41"/>
      <c r="D260" s="218" t="s">
        <v>143</v>
      </c>
      <c r="E260" s="41"/>
      <c r="F260" s="219" t="s">
        <v>842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143</v>
      </c>
      <c r="AU260" s="18" t="s">
        <v>81</v>
      </c>
    </row>
    <row r="261" s="2" customFormat="1" ht="24.15" customHeight="1">
      <c r="A261" s="39"/>
      <c r="B261" s="40"/>
      <c r="C261" s="205" t="s">
        <v>570</v>
      </c>
      <c r="D261" s="205" t="s">
        <v>137</v>
      </c>
      <c r="E261" s="206" t="s">
        <v>719</v>
      </c>
      <c r="F261" s="207" t="s">
        <v>720</v>
      </c>
      <c r="G261" s="208" t="s">
        <v>679</v>
      </c>
      <c r="H261" s="209">
        <v>474</v>
      </c>
      <c r="I261" s="210"/>
      <c r="J261" s="211">
        <f>ROUND(I261*H261,2)</f>
        <v>0</v>
      </c>
      <c r="K261" s="207" t="s">
        <v>721</v>
      </c>
      <c r="L261" s="45"/>
      <c r="M261" s="212" t="s">
        <v>19</v>
      </c>
      <c r="N261" s="213" t="s">
        <v>42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154</v>
      </c>
      <c r="AT261" s="216" t="s">
        <v>137</v>
      </c>
      <c r="AU261" s="216" t="s">
        <v>81</v>
      </c>
      <c r="AY261" s="18" t="s">
        <v>134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79</v>
      </c>
      <c r="BK261" s="217">
        <f>ROUND(I261*H261,2)</f>
        <v>0</v>
      </c>
      <c r="BL261" s="18" t="s">
        <v>154</v>
      </c>
      <c r="BM261" s="216" t="s">
        <v>843</v>
      </c>
    </row>
    <row r="262" s="2" customFormat="1">
      <c r="A262" s="39"/>
      <c r="B262" s="40"/>
      <c r="C262" s="41"/>
      <c r="D262" s="285" t="s">
        <v>666</v>
      </c>
      <c r="E262" s="41"/>
      <c r="F262" s="286" t="s">
        <v>723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666</v>
      </c>
      <c r="AU262" s="18" t="s">
        <v>81</v>
      </c>
    </row>
    <row r="263" s="13" customFormat="1">
      <c r="A263" s="13"/>
      <c r="B263" s="229"/>
      <c r="C263" s="230"/>
      <c r="D263" s="218" t="s">
        <v>206</v>
      </c>
      <c r="E263" s="231" t="s">
        <v>19</v>
      </c>
      <c r="F263" s="232" t="s">
        <v>844</v>
      </c>
      <c r="G263" s="230"/>
      <c r="H263" s="233">
        <v>474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206</v>
      </c>
      <c r="AU263" s="239" t="s">
        <v>81</v>
      </c>
      <c r="AV263" s="13" t="s">
        <v>81</v>
      </c>
      <c r="AW263" s="13" t="s">
        <v>32</v>
      </c>
      <c r="AX263" s="13" t="s">
        <v>79</v>
      </c>
      <c r="AY263" s="239" t="s">
        <v>134</v>
      </c>
    </row>
    <row r="264" s="2" customFormat="1">
      <c r="A264" s="39"/>
      <c r="B264" s="40"/>
      <c r="C264" s="41"/>
      <c r="D264" s="218" t="s">
        <v>234</v>
      </c>
      <c r="E264" s="41"/>
      <c r="F264" s="251" t="s">
        <v>808</v>
      </c>
      <c r="G264" s="41"/>
      <c r="H264" s="41"/>
      <c r="I264" s="41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U264" s="18" t="s">
        <v>81</v>
      </c>
    </row>
    <row r="265" s="2" customFormat="1">
      <c r="A265" s="39"/>
      <c r="B265" s="40"/>
      <c r="C265" s="41"/>
      <c r="D265" s="218" t="s">
        <v>234</v>
      </c>
      <c r="E265" s="41"/>
      <c r="F265" s="252" t="s">
        <v>809</v>
      </c>
      <c r="G265" s="41"/>
      <c r="H265" s="253">
        <v>352</v>
      </c>
      <c r="I265" s="41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U265" s="18" t="s">
        <v>81</v>
      </c>
    </row>
    <row r="266" s="2" customFormat="1" ht="16.5" customHeight="1">
      <c r="A266" s="39"/>
      <c r="B266" s="40"/>
      <c r="C266" s="254" t="s">
        <v>575</v>
      </c>
      <c r="D266" s="254" t="s">
        <v>280</v>
      </c>
      <c r="E266" s="255" t="s">
        <v>488</v>
      </c>
      <c r="F266" s="256" t="s">
        <v>724</v>
      </c>
      <c r="G266" s="257" t="s">
        <v>314</v>
      </c>
      <c r="H266" s="258">
        <v>474</v>
      </c>
      <c r="I266" s="259"/>
      <c r="J266" s="260">
        <f>ROUND(I266*H266,2)</f>
        <v>0</v>
      </c>
      <c r="K266" s="256" t="s">
        <v>19</v>
      </c>
      <c r="L266" s="261"/>
      <c r="M266" s="262" t="s">
        <v>19</v>
      </c>
      <c r="N266" s="263" t="s">
        <v>42</v>
      </c>
      <c r="O266" s="85"/>
      <c r="P266" s="214">
        <f>O266*H266</f>
        <v>0</v>
      </c>
      <c r="Q266" s="214">
        <v>0.001</v>
      </c>
      <c r="R266" s="214">
        <f>Q266*H266</f>
        <v>0.47400000000000003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172</v>
      </c>
      <c r="AT266" s="216" t="s">
        <v>280</v>
      </c>
      <c r="AU266" s="216" t="s">
        <v>81</v>
      </c>
      <c r="AY266" s="18" t="s">
        <v>134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79</v>
      </c>
      <c r="BK266" s="217">
        <f>ROUND(I266*H266,2)</f>
        <v>0</v>
      </c>
      <c r="BL266" s="18" t="s">
        <v>154</v>
      </c>
      <c r="BM266" s="216" t="s">
        <v>845</v>
      </c>
    </row>
    <row r="267" s="2" customFormat="1">
      <c r="A267" s="39"/>
      <c r="B267" s="40"/>
      <c r="C267" s="41"/>
      <c r="D267" s="218" t="s">
        <v>143</v>
      </c>
      <c r="E267" s="41"/>
      <c r="F267" s="219" t="s">
        <v>846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143</v>
      </c>
      <c r="AU267" s="18" t="s">
        <v>81</v>
      </c>
    </row>
    <row r="268" s="13" customFormat="1">
      <c r="A268" s="13"/>
      <c r="B268" s="229"/>
      <c r="C268" s="230"/>
      <c r="D268" s="218" t="s">
        <v>206</v>
      </c>
      <c r="E268" s="231" t="s">
        <v>19</v>
      </c>
      <c r="F268" s="232" t="s">
        <v>844</v>
      </c>
      <c r="G268" s="230"/>
      <c r="H268" s="233">
        <v>474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206</v>
      </c>
      <c r="AU268" s="239" t="s">
        <v>81</v>
      </c>
      <c r="AV268" s="13" t="s">
        <v>81</v>
      </c>
      <c r="AW268" s="13" t="s">
        <v>32</v>
      </c>
      <c r="AX268" s="13" t="s">
        <v>79</v>
      </c>
      <c r="AY268" s="239" t="s">
        <v>134</v>
      </c>
    </row>
    <row r="269" s="2" customFormat="1">
      <c r="A269" s="39"/>
      <c r="B269" s="40"/>
      <c r="C269" s="41"/>
      <c r="D269" s="218" t="s">
        <v>234</v>
      </c>
      <c r="E269" s="41"/>
      <c r="F269" s="251" t="s">
        <v>808</v>
      </c>
      <c r="G269" s="41"/>
      <c r="H269" s="41"/>
      <c r="I269" s="41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U269" s="18" t="s">
        <v>81</v>
      </c>
    </row>
    <row r="270" s="2" customFormat="1">
      <c r="A270" s="39"/>
      <c r="B270" s="40"/>
      <c r="C270" s="41"/>
      <c r="D270" s="218" t="s">
        <v>234</v>
      </c>
      <c r="E270" s="41"/>
      <c r="F270" s="252" t="s">
        <v>809</v>
      </c>
      <c r="G270" s="41"/>
      <c r="H270" s="253">
        <v>352</v>
      </c>
      <c r="I270" s="41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U270" s="18" t="s">
        <v>81</v>
      </c>
    </row>
    <row r="271" s="2" customFormat="1" ht="24.15" customHeight="1">
      <c r="A271" s="39"/>
      <c r="B271" s="40"/>
      <c r="C271" s="205" t="s">
        <v>581</v>
      </c>
      <c r="D271" s="205" t="s">
        <v>137</v>
      </c>
      <c r="E271" s="206" t="s">
        <v>764</v>
      </c>
      <c r="F271" s="207" t="s">
        <v>765</v>
      </c>
      <c r="G271" s="208" t="s">
        <v>204</v>
      </c>
      <c r="H271" s="209">
        <v>249</v>
      </c>
      <c r="I271" s="210"/>
      <c r="J271" s="211">
        <f>ROUND(I271*H271,2)</f>
        <v>0</v>
      </c>
      <c r="K271" s="207" t="s">
        <v>721</v>
      </c>
      <c r="L271" s="45"/>
      <c r="M271" s="212" t="s">
        <v>19</v>
      </c>
      <c r="N271" s="213" t="s">
        <v>42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154</v>
      </c>
      <c r="AT271" s="216" t="s">
        <v>137</v>
      </c>
      <c r="AU271" s="216" t="s">
        <v>81</v>
      </c>
      <c r="AY271" s="18" t="s">
        <v>134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79</v>
      </c>
      <c r="BK271" s="217">
        <f>ROUND(I271*H271,2)</f>
        <v>0</v>
      </c>
      <c r="BL271" s="18" t="s">
        <v>154</v>
      </c>
      <c r="BM271" s="216" t="s">
        <v>847</v>
      </c>
    </row>
    <row r="272" s="2" customFormat="1">
      <c r="A272" s="39"/>
      <c r="B272" s="40"/>
      <c r="C272" s="41"/>
      <c r="D272" s="285" t="s">
        <v>666</v>
      </c>
      <c r="E272" s="41"/>
      <c r="F272" s="286" t="s">
        <v>767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666</v>
      </c>
      <c r="AU272" s="18" t="s">
        <v>81</v>
      </c>
    </row>
    <row r="273" s="13" customFormat="1">
      <c r="A273" s="13"/>
      <c r="B273" s="229"/>
      <c r="C273" s="230"/>
      <c r="D273" s="218" t="s">
        <v>206</v>
      </c>
      <c r="E273" s="231" t="s">
        <v>19</v>
      </c>
      <c r="F273" s="232" t="s">
        <v>645</v>
      </c>
      <c r="G273" s="230"/>
      <c r="H273" s="233">
        <v>249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206</v>
      </c>
      <c r="AU273" s="239" t="s">
        <v>81</v>
      </c>
      <c r="AV273" s="13" t="s">
        <v>81</v>
      </c>
      <c r="AW273" s="13" t="s">
        <v>32</v>
      </c>
      <c r="AX273" s="13" t="s">
        <v>79</v>
      </c>
      <c r="AY273" s="239" t="s">
        <v>134</v>
      </c>
    </row>
    <row r="274" s="2" customFormat="1">
      <c r="A274" s="39"/>
      <c r="B274" s="40"/>
      <c r="C274" s="41"/>
      <c r="D274" s="218" t="s">
        <v>234</v>
      </c>
      <c r="E274" s="41"/>
      <c r="F274" s="251" t="s">
        <v>795</v>
      </c>
      <c r="G274" s="41"/>
      <c r="H274" s="41"/>
      <c r="I274" s="41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U274" s="18" t="s">
        <v>81</v>
      </c>
    </row>
    <row r="275" s="2" customFormat="1">
      <c r="A275" s="39"/>
      <c r="B275" s="40"/>
      <c r="C275" s="41"/>
      <c r="D275" s="218" t="s">
        <v>234</v>
      </c>
      <c r="E275" s="41"/>
      <c r="F275" s="252" t="s">
        <v>647</v>
      </c>
      <c r="G275" s="41"/>
      <c r="H275" s="253">
        <v>249</v>
      </c>
      <c r="I275" s="41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U275" s="18" t="s">
        <v>81</v>
      </c>
    </row>
    <row r="276" s="2" customFormat="1" ht="16.5" customHeight="1">
      <c r="A276" s="39"/>
      <c r="B276" s="40"/>
      <c r="C276" s="254" t="s">
        <v>389</v>
      </c>
      <c r="D276" s="254" t="s">
        <v>280</v>
      </c>
      <c r="E276" s="255" t="s">
        <v>848</v>
      </c>
      <c r="F276" s="256" t="s">
        <v>769</v>
      </c>
      <c r="G276" s="257" t="s">
        <v>229</v>
      </c>
      <c r="H276" s="258">
        <v>17.43</v>
      </c>
      <c r="I276" s="259"/>
      <c r="J276" s="260">
        <f>ROUND(I276*H276,2)</f>
        <v>0</v>
      </c>
      <c r="K276" s="256" t="s">
        <v>19</v>
      </c>
      <c r="L276" s="261"/>
      <c r="M276" s="262" t="s">
        <v>19</v>
      </c>
      <c r="N276" s="263" t="s">
        <v>42</v>
      </c>
      <c r="O276" s="85"/>
      <c r="P276" s="214">
        <f>O276*H276</f>
        <v>0</v>
      </c>
      <c r="Q276" s="214">
        <v>0.80000000000000004</v>
      </c>
      <c r="R276" s="214">
        <f>Q276*H276</f>
        <v>13.944000000000001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172</v>
      </c>
      <c r="AT276" s="216" t="s">
        <v>280</v>
      </c>
      <c r="AU276" s="216" t="s">
        <v>81</v>
      </c>
      <c r="AY276" s="18" t="s">
        <v>134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79</v>
      </c>
      <c r="BK276" s="217">
        <f>ROUND(I276*H276,2)</f>
        <v>0</v>
      </c>
      <c r="BL276" s="18" t="s">
        <v>154</v>
      </c>
      <c r="BM276" s="216" t="s">
        <v>849</v>
      </c>
    </row>
    <row r="277" s="2" customFormat="1">
      <c r="A277" s="39"/>
      <c r="B277" s="40"/>
      <c r="C277" s="41"/>
      <c r="D277" s="218" t="s">
        <v>143</v>
      </c>
      <c r="E277" s="41"/>
      <c r="F277" s="219" t="s">
        <v>850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143</v>
      </c>
      <c r="AU277" s="18" t="s">
        <v>81</v>
      </c>
    </row>
    <row r="278" s="13" customFormat="1">
      <c r="A278" s="13"/>
      <c r="B278" s="229"/>
      <c r="C278" s="230"/>
      <c r="D278" s="218" t="s">
        <v>206</v>
      </c>
      <c r="E278" s="231" t="s">
        <v>19</v>
      </c>
      <c r="F278" s="232" t="s">
        <v>851</v>
      </c>
      <c r="G278" s="230"/>
      <c r="H278" s="233">
        <v>17.43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206</v>
      </c>
      <c r="AU278" s="239" t="s">
        <v>81</v>
      </c>
      <c r="AV278" s="13" t="s">
        <v>81</v>
      </c>
      <c r="AW278" s="13" t="s">
        <v>32</v>
      </c>
      <c r="AX278" s="13" t="s">
        <v>79</v>
      </c>
      <c r="AY278" s="239" t="s">
        <v>134</v>
      </c>
    </row>
    <row r="279" s="2" customFormat="1">
      <c r="A279" s="39"/>
      <c r="B279" s="40"/>
      <c r="C279" s="41"/>
      <c r="D279" s="218" t="s">
        <v>234</v>
      </c>
      <c r="E279" s="41"/>
      <c r="F279" s="251" t="s">
        <v>795</v>
      </c>
      <c r="G279" s="41"/>
      <c r="H279" s="41"/>
      <c r="I279" s="41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U279" s="18" t="s">
        <v>81</v>
      </c>
    </row>
    <row r="280" s="2" customFormat="1">
      <c r="A280" s="39"/>
      <c r="B280" s="40"/>
      <c r="C280" s="41"/>
      <c r="D280" s="218" t="s">
        <v>234</v>
      </c>
      <c r="E280" s="41"/>
      <c r="F280" s="252" t="s">
        <v>647</v>
      </c>
      <c r="G280" s="41"/>
      <c r="H280" s="253">
        <v>249</v>
      </c>
      <c r="I280" s="41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U280" s="18" t="s">
        <v>81</v>
      </c>
    </row>
    <row r="281" s="2" customFormat="1" ht="21.75" customHeight="1">
      <c r="A281" s="39"/>
      <c r="B281" s="40"/>
      <c r="C281" s="205" t="s">
        <v>393</v>
      </c>
      <c r="D281" s="205" t="s">
        <v>137</v>
      </c>
      <c r="E281" s="206" t="s">
        <v>773</v>
      </c>
      <c r="F281" s="207" t="s">
        <v>774</v>
      </c>
      <c r="G281" s="208" t="s">
        <v>229</v>
      </c>
      <c r="H281" s="209">
        <v>4.9800000000000004</v>
      </c>
      <c r="I281" s="210"/>
      <c r="J281" s="211">
        <f>ROUND(I281*H281,2)</f>
        <v>0</v>
      </c>
      <c r="K281" s="207" t="s">
        <v>664</v>
      </c>
      <c r="L281" s="45"/>
      <c r="M281" s="212" t="s">
        <v>19</v>
      </c>
      <c r="N281" s="213" t="s">
        <v>42</v>
      </c>
      <c r="O281" s="85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154</v>
      </c>
      <c r="AT281" s="216" t="s">
        <v>137</v>
      </c>
      <c r="AU281" s="216" t="s">
        <v>81</v>
      </c>
      <c r="AY281" s="18" t="s">
        <v>134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79</v>
      </c>
      <c r="BK281" s="217">
        <f>ROUND(I281*H281,2)</f>
        <v>0</v>
      </c>
      <c r="BL281" s="18" t="s">
        <v>154</v>
      </c>
      <c r="BM281" s="216" t="s">
        <v>852</v>
      </c>
    </row>
    <row r="282" s="2" customFormat="1">
      <c r="A282" s="39"/>
      <c r="B282" s="40"/>
      <c r="C282" s="41"/>
      <c r="D282" s="285" t="s">
        <v>666</v>
      </c>
      <c r="E282" s="41"/>
      <c r="F282" s="286" t="s">
        <v>776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666</v>
      </c>
      <c r="AU282" s="18" t="s">
        <v>81</v>
      </c>
    </row>
    <row r="283" s="2" customFormat="1">
      <c r="A283" s="39"/>
      <c r="B283" s="40"/>
      <c r="C283" s="41"/>
      <c r="D283" s="218" t="s">
        <v>143</v>
      </c>
      <c r="E283" s="41"/>
      <c r="F283" s="219" t="s">
        <v>853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143</v>
      </c>
      <c r="AU283" s="18" t="s">
        <v>81</v>
      </c>
    </row>
    <row r="284" s="13" customFormat="1">
      <c r="A284" s="13"/>
      <c r="B284" s="229"/>
      <c r="C284" s="230"/>
      <c r="D284" s="218" t="s">
        <v>206</v>
      </c>
      <c r="E284" s="231" t="s">
        <v>19</v>
      </c>
      <c r="F284" s="232" t="s">
        <v>854</v>
      </c>
      <c r="G284" s="230"/>
      <c r="H284" s="233">
        <v>4.9800000000000004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206</v>
      </c>
      <c r="AU284" s="239" t="s">
        <v>81</v>
      </c>
      <c r="AV284" s="13" t="s">
        <v>81</v>
      </c>
      <c r="AW284" s="13" t="s">
        <v>32</v>
      </c>
      <c r="AX284" s="13" t="s">
        <v>79</v>
      </c>
      <c r="AY284" s="239" t="s">
        <v>134</v>
      </c>
    </row>
    <row r="285" s="2" customFormat="1">
      <c r="A285" s="39"/>
      <c r="B285" s="40"/>
      <c r="C285" s="41"/>
      <c r="D285" s="218" t="s">
        <v>234</v>
      </c>
      <c r="E285" s="41"/>
      <c r="F285" s="251" t="s">
        <v>795</v>
      </c>
      <c r="G285" s="41"/>
      <c r="H285" s="41"/>
      <c r="I285" s="41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U285" s="18" t="s">
        <v>81</v>
      </c>
    </row>
    <row r="286" s="2" customFormat="1">
      <c r="A286" s="39"/>
      <c r="B286" s="40"/>
      <c r="C286" s="41"/>
      <c r="D286" s="218" t="s">
        <v>234</v>
      </c>
      <c r="E286" s="41"/>
      <c r="F286" s="252" t="s">
        <v>647</v>
      </c>
      <c r="G286" s="41"/>
      <c r="H286" s="253">
        <v>249</v>
      </c>
      <c r="I286" s="41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U286" s="18" t="s">
        <v>81</v>
      </c>
    </row>
    <row r="287" s="2" customFormat="1" ht="24.15" customHeight="1">
      <c r="A287" s="39"/>
      <c r="B287" s="40"/>
      <c r="C287" s="254" t="s">
        <v>398</v>
      </c>
      <c r="D287" s="254" t="s">
        <v>280</v>
      </c>
      <c r="E287" s="255" t="s">
        <v>781</v>
      </c>
      <c r="F287" s="256" t="s">
        <v>782</v>
      </c>
      <c r="G287" s="257" t="s">
        <v>229</v>
      </c>
      <c r="H287" s="258">
        <v>4.9800000000000004</v>
      </c>
      <c r="I287" s="259"/>
      <c r="J287" s="260">
        <f>ROUND(I287*H287,2)</f>
        <v>0</v>
      </c>
      <c r="K287" s="256" t="s">
        <v>664</v>
      </c>
      <c r="L287" s="261"/>
      <c r="M287" s="262" t="s">
        <v>19</v>
      </c>
      <c r="N287" s="263" t="s">
        <v>42</v>
      </c>
      <c r="O287" s="85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172</v>
      </c>
      <c r="AT287" s="216" t="s">
        <v>280</v>
      </c>
      <c r="AU287" s="216" t="s">
        <v>81</v>
      </c>
      <c r="AY287" s="18" t="s">
        <v>134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79</v>
      </c>
      <c r="BK287" s="217">
        <f>ROUND(I287*H287,2)</f>
        <v>0</v>
      </c>
      <c r="BL287" s="18" t="s">
        <v>154</v>
      </c>
      <c r="BM287" s="216" t="s">
        <v>855</v>
      </c>
    </row>
    <row r="288" s="13" customFormat="1">
      <c r="A288" s="13"/>
      <c r="B288" s="229"/>
      <c r="C288" s="230"/>
      <c r="D288" s="218" t="s">
        <v>206</v>
      </c>
      <c r="E288" s="231" t="s">
        <v>19</v>
      </c>
      <c r="F288" s="232" t="s">
        <v>854</v>
      </c>
      <c r="G288" s="230"/>
      <c r="H288" s="233">
        <v>4.9800000000000004</v>
      </c>
      <c r="I288" s="234"/>
      <c r="J288" s="230"/>
      <c r="K288" s="230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206</v>
      </c>
      <c r="AU288" s="239" t="s">
        <v>81</v>
      </c>
      <c r="AV288" s="13" t="s">
        <v>81</v>
      </c>
      <c r="AW288" s="13" t="s">
        <v>32</v>
      </c>
      <c r="AX288" s="13" t="s">
        <v>79</v>
      </c>
      <c r="AY288" s="239" t="s">
        <v>134</v>
      </c>
    </row>
    <row r="289" s="2" customFormat="1">
      <c r="A289" s="39"/>
      <c r="B289" s="40"/>
      <c r="C289" s="41"/>
      <c r="D289" s="218" t="s">
        <v>234</v>
      </c>
      <c r="E289" s="41"/>
      <c r="F289" s="251" t="s">
        <v>795</v>
      </c>
      <c r="G289" s="41"/>
      <c r="H289" s="41"/>
      <c r="I289" s="41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U289" s="18" t="s">
        <v>81</v>
      </c>
    </row>
    <row r="290" s="2" customFormat="1">
      <c r="A290" s="39"/>
      <c r="B290" s="40"/>
      <c r="C290" s="41"/>
      <c r="D290" s="218" t="s">
        <v>234</v>
      </c>
      <c r="E290" s="41"/>
      <c r="F290" s="252" t="s">
        <v>647</v>
      </c>
      <c r="G290" s="41"/>
      <c r="H290" s="253">
        <v>249</v>
      </c>
      <c r="I290" s="41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U290" s="18" t="s">
        <v>81</v>
      </c>
    </row>
    <row r="291" s="2" customFormat="1" ht="21.75" customHeight="1">
      <c r="A291" s="39"/>
      <c r="B291" s="40"/>
      <c r="C291" s="205" t="s">
        <v>403</v>
      </c>
      <c r="D291" s="205" t="s">
        <v>137</v>
      </c>
      <c r="E291" s="206" t="s">
        <v>784</v>
      </c>
      <c r="F291" s="207" t="s">
        <v>785</v>
      </c>
      <c r="G291" s="208" t="s">
        <v>229</v>
      </c>
      <c r="H291" s="209">
        <v>4.9800000000000004</v>
      </c>
      <c r="I291" s="210"/>
      <c r="J291" s="211">
        <f>ROUND(I291*H291,2)</f>
        <v>0</v>
      </c>
      <c r="K291" s="207" t="s">
        <v>721</v>
      </c>
      <c r="L291" s="45"/>
      <c r="M291" s="212" t="s">
        <v>19</v>
      </c>
      <c r="N291" s="213" t="s">
        <v>42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154</v>
      </c>
      <c r="AT291" s="216" t="s">
        <v>137</v>
      </c>
      <c r="AU291" s="216" t="s">
        <v>81</v>
      </c>
      <c r="AY291" s="18" t="s">
        <v>134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79</v>
      </c>
      <c r="BK291" s="217">
        <f>ROUND(I291*H291,2)</f>
        <v>0</v>
      </c>
      <c r="BL291" s="18" t="s">
        <v>154</v>
      </c>
      <c r="BM291" s="216" t="s">
        <v>856</v>
      </c>
    </row>
    <row r="292" s="2" customFormat="1">
      <c r="A292" s="39"/>
      <c r="B292" s="40"/>
      <c r="C292" s="41"/>
      <c r="D292" s="285" t="s">
        <v>666</v>
      </c>
      <c r="E292" s="41"/>
      <c r="F292" s="286" t="s">
        <v>787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666</v>
      </c>
      <c r="AU292" s="18" t="s">
        <v>81</v>
      </c>
    </row>
    <row r="293" s="2" customFormat="1">
      <c r="A293" s="39"/>
      <c r="B293" s="40"/>
      <c r="C293" s="41"/>
      <c r="D293" s="218" t="s">
        <v>143</v>
      </c>
      <c r="E293" s="41"/>
      <c r="F293" s="219" t="s">
        <v>788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143</v>
      </c>
      <c r="AU293" s="18" t="s">
        <v>81</v>
      </c>
    </row>
    <row r="294" s="13" customFormat="1">
      <c r="A294" s="13"/>
      <c r="B294" s="229"/>
      <c r="C294" s="230"/>
      <c r="D294" s="218" t="s">
        <v>206</v>
      </c>
      <c r="E294" s="231" t="s">
        <v>19</v>
      </c>
      <c r="F294" s="232" t="s">
        <v>854</v>
      </c>
      <c r="G294" s="230"/>
      <c r="H294" s="233">
        <v>4.9800000000000004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206</v>
      </c>
      <c r="AU294" s="239" t="s">
        <v>81</v>
      </c>
      <c r="AV294" s="13" t="s">
        <v>81</v>
      </c>
      <c r="AW294" s="13" t="s">
        <v>32</v>
      </c>
      <c r="AX294" s="13" t="s">
        <v>79</v>
      </c>
      <c r="AY294" s="239" t="s">
        <v>134</v>
      </c>
    </row>
    <row r="295" s="2" customFormat="1">
      <c r="A295" s="39"/>
      <c r="B295" s="40"/>
      <c r="C295" s="41"/>
      <c r="D295" s="218" t="s">
        <v>234</v>
      </c>
      <c r="E295" s="41"/>
      <c r="F295" s="251" t="s">
        <v>795</v>
      </c>
      <c r="G295" s="41"/>
      <c r="H295" s="41"/>
      <c r="I295" s="41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U295" s="18" t="s">
        <v>81</v>
      </c>
    </row>
    <row r="296" s="2" customFormat="1">
      <c r="A296" s="39"/>
      <c r="B296" s="40"/>
      <c r="C296" s="41"/>
      <c r="D296" s="218" t="s">
        <v>234</v>
      </c>
      <c r="E296" s="41"/>
      <c r="F296" s="252" t="s">
        <v>647</v>
      </c>
      <c r="G296" s="41"/>
      <c r="H296" s="253">
        <v>249</v>
      </c>
      <c r="I296" s="41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U296" s="18" t="s">
        <v>81</v>
      </c>
    </row>
    <row r="297" s="2" customFormat="1" ht="44.25" customHeight="1">
      <c r="A297" s="39"/>
      <c r="B297" s="40"/>
      <c r="C297" s="205" t="s">
        <v>411</v>
      </c>
      <c r="D297" s="205" t="s">
        <v>137</v>
      </c>
      <c r="E297" s="206" t="s">
        <v>857</v>
      </c>
      <c r="F297" s="207" t="s">
        <v>858</v>
      </c>
      <c r="G297" s="208" t="s">
        <v>220</v>
      </c>
      <c r="H297" s="209">
        <v>320.5</v>
      </c>
      <c r="I297" s="210"/>
      <c r="J297" s="211">
        <f>ROUND(I297*H297,2)</f>
        <v>0</v>
      </c>
      <c r="K297" s="207" t="s">
        <v>19</v>
      </c>
      <c r="L297" s="45"/>
      <c r="M297" s="212" t="s">
        <v>19</v>
      </c>
      <c r="N297" s="213" t="s">
        <v>42</v>
      </c>
      <c r="O297" s="85"/>
      <c r="P297" s="214">
        <f>O297*H297</f>
        <v>0</v>
      </c>
      <c r="Q297" s="214">
        <v>0.0043099999999999996</v>
      </c>
      <c r="R297" s="214">
        <f>Q297*H297</f>
        <v>1.3813549999999999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154</v>
      </c>
      <c r="AT297" s="216" t="s">
        <v>137</v>
      </c>
      <c r="AU297" s="216" t="s">
        <v>81</v>
      </c>
      <c r="AY297" s="18" t="s">
        <v>134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79</v>
      </c>
      <c r="BK297" s="217">
        <f>ROUND(I297*H297,2)</f>
        <v>0</v>
      </c>
      <c r="BL297" s="18" t="s">
        <v>154</v>
      </c>
      <c r="BM297" s="216" t="s">
        <v>859</v>
      </c>
    </row>
    <row r="298" s="2" customFormat="1">
      <c r="A298" s="39"/>
      <c r="B298" s="40"/>
      <c r="C298" s="41"/>
      <c r="D298" s="218" t="s">
        <v>143</v>
      </c>
      <c r="E298" s="41"/>
      <c r="F298" s="219" t="s">
        <v>860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143</v>
      </c>
      <c r="AU298" s="18" t="s">
        <v>81</v>
      </c>
    </row>
    <row r="299" s="12" customFormat="1" ht="22.8" customHeight="1">
      <c r="A299" s="12"/>
      <c r="B299" s="189"/>
      <c r="C299" s="190"/>
      <c r="D299" s="191" t="s">
        <v>70</v>
      </c>
      <c r="E299" s="203" t="s">
        <v>861</v>
      </c>
      <c r="F299" s="203" t="s">
        <v>862</v>
      </c>
      <c r="G299" s="190"/>
      <c r="H299" s="190"/>
      <c r="I299" s="193"/>
      <c r="J299" s="204">
        <f>BK299</f>
        <v>0</v>
      </c>
      <c r="K299" s="190"/>
      <c r="L299" s="195"/>
      <c r="M299" s="196"/>
      <c r="N299" s="197"/>
      <c r="O299" s="197"/>
      <c r="P299" s="198">
        <f>SUM(P300:P413)</f>
        <v>0</v>
      </c>
      <c r="Q299" s="197"/>
      <c r="R299" s="198">
        <f>SUM(R300:R413)</f>
        <v>2.9005299999999998</v>
      </c>
      <c r="S299" s="197"/>
      <c r="T299" s="199">
        <f>SUM(T300:T413)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0" t="s">
        <v>79</v>
      </c>
      <c r="AT299" s="201" t="s">
        <v>70</v>
      </c>
      <c r="AU299" s="201" t="s">
        <v>79</v>
      </c>
      <c r="AY299" s="200" t="s">
        <v>134</v>
      </c>
      <c r="BK299" s="202">
        <f>SUM(BK300:BK413)</f>
        <v>0</v>
      </c>
    </row>
    <row r="300" s="2" customFormat="1" ht="49.05" customHeight="1">
      <c r="A300" s="39"/>
      <c r="B300" s="40"/>
      <c r="C300" s="205" t="s">
        <v>418</v>
      </c>
      <c r="D300" s="205" t="s">
        <v>137</v>
      </c>
      <c r="E300" s="206" t="s">
        <v>863</v>
      </c>
      <c r="F300" s="207" t="s">
        <v>864</v>
      </c>
      <c r="G300" s="208" t="s">
        <v>204</v>
      </c>
      <c r="H300" s="209">
        <v>3924</v>
      </c>
      <c r="I300" s="210"/>
      <c r="J300" s="211">
        <f>ROUND(I300*H300,2)</f>
        <v>0</v>
      </c>
      <c r="K300" s="207" t="s">
        <v>664</v>
      </c>
      <c r="L300" s="45"/>
      <c r="M300" s="212" t="s">
        <v>19</v>
      </c>
      <c r="N300" s="213" t="s">
        <v>42</v>
      </c>
      <c r="O300" s="85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154</v>
      </c>
      <c r="AT300" s="216" t="s">
        <v>137</v>
      </c>
      <c r="AU300" s="216" t="s">
        <v>81</v>
      </c>
      <c r="AY300" s="18" t="s">
        <v>134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79</v>
      </c>
      <c r="BK300" s="217">
        <f>ROUND(I300*H300,2)</f>
        <v>0</v>
      </c>
      <c r="BL300" s="18" t="s">
        <v>154</v>
      </c>
      <c r="BM300" s="216" t="s">
        <v>865</v>
      </c>
    </row>
    <row r="301" s="2" customFormat="1">
      <c r="A301" s="39"/>
      <c r="B301" s="40"/>
      <c r="C301" s="41"/>
      <c r="D301" s="285" t="s">
        <v>666</v>
      </c>
      <c r="E301" s="41"/>
      <c r="F301" s="286" t="s">
        <v>866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666</v>
      </c>
      <c r="AU301" s="18" t="s">
        <v>81</v>
      </c>
    </row>
    <row r="302" s="2" customFormat="1">
      <c r="A302" s="39"/>
      <c r="B302" s="40"/>
      <c r="C302" s="41"/>
      <c r="D302" s="218" t="s">
        <v>143</v>
      </c>
      <c r="E302" s="41"/>
      <c r="F302" s="219" t="s">
        <v>867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143</v>
      </c>
      <c r="AU302" s="18" t="s">
        <v>81</v>
      </c>
    </row>
    <row r="303" s="13" customFormat="1">
      <c r="A303" s="13"/>
      <c r="B303" s="229"/>
      <c r="C303" s="230"/>
      <c r="D303" s="218" t="s">
        <v>206</v>
      </c>
      <c r="E303" s="231" t="s">
        <v>19</v>
      </c>
      <c r="F303" s="232" t="s">
        <v>868</v>
      </c>
      <c r="G303" s="230"/>
      <c r="H303" s="233">
        <v>3924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206</v>
      </c>
      <c r="AU303" s="239" t="s">
        <v>81</v>
      </c>
      <c r="AV303" s="13" t="s">
        <v>81</v>
      </c>
      <c r="AW303" s="13" t="s">
        <v>32</v>
      </c>
      <c r="AX303" s="13" t="s">
        <v>79</v>
      </c>
      <c r="AY303" s="239" t="s">
        <v>134</v>
      </c>
    </row>
    <row r="304" s="2" customFormat="1">
      <c r="A304" s="39"/>
      <c r="B304" s="40"/>
      <c r="C304" s="41"/>
      <c r="D304" s="218" t="s">
        <v>234</v>
      </c>
      <c r="E304" s="41"/>
      <c r="F304" s="251" t="s">
        <v>869</v>
      </c>
      <c r="G304" s="41"/>
      <c r="H304" s="41"/>
      <c r="I304" s="41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U304" s="18" t="s">
        <v>81</v>
      </c>
    </row>
    <row r="305" s="2" customFormat="1">
      <c r="A305" s="39"/>
      <c r="B305" s="40"/>
      <c r="C305" s="41"/>
      <c r="D305" s="218" t="s">
        <v>234</v>
      </c>
      <c r="E305" s="41"/>
      <c r="F305" s="252" t="s">
        <v>638</v>
      </c>
      <c r="G305" s="41"/>
      <c r="H305" s="253">
        <v>3489</v>
      </c>
      <c r="I305" s="41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U305" s="18" t="s">
        <v>81</v>
      </c>
    </row>
    <row r="306" s="2" customFormat="1">
      <c r="A306" s="39"/>
      <c r="B306" s="40"/>
      <c r="C306" s="41"/>
      <c r="D306" s="218" t="s">
        <v>234</v>
      </c>
      <c r="E306" s="41"/>
      <c r="F306" s="251" t="s">
        <v>870</v>
      </c>
      <c r="G306" s="41"/>
      <c r="H306" s="41"/>
      <c r="I306" s="41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U306" s="18" t="s">
        <v>81</v>
      </c>
    </row>
    <row r="307" s="2" customFormat="1">
      <c r="A307" s="39"/>
      <c r="B307" s="40"/>
      <c r="C307" s="41"/>
      <c r="D307" s="218" t="s">
        <v>234</v>
      </c>
      <c r="E307" s="41"/>
      <c r="F307" s="252" t="s">
        <v>641</v>
      </c>
      <c r="G307" s="41"/>
      <c r="H307" s="253">
        <v>435</v>
      </c>
      <c r="I307" s="41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U307" s="18" t="s">
        <v>81</v>
      </c>
    </row>
    <row r="308" s="2" customFormat="1" ht="16.5" customHeight="1">
      <c r="A308" s="39"/>
      <c r="B308" s="40"/>
      <c r="C308" s="254" t="s">
        <v>602</v>
      </c>
      <c r="D308" s="254" t="s">
        <v>280</v>
      </c>
      <c r="E308" s="255" t="s">
        <v>871</v>
      </c>
      <c r="F308" s="256" t="s">
        <v>872</v>
      </c>
      <c r="G308" s="257" t="s">
        <v>873</v>
      </c>
      <c r="H308" s="258">
        <v>2.7469999999999999</v>
      </c>
      <c r="I308" s="259"/>
      <c r="J308" s="260">
        <f>ROUND(I308*H308,2)</f>
        <v>0</v>
      </c>
      <c r="K308" s="256" t="s">
        <v>664</v>
      </c>
      <c r="L308" s="261"/>
      <c r="M308" s="262" t="s">
        <v>19</v>
      </c>
      <c r="N308" s="263" t="s">
        <v>42</v>
      </c>
      <c r="O308" s="85"/>
      <c r="P308" s="214">
        <f>O308*H308</f>
        <v>0</v>
      </c>
      <c r="Q308" s="214">
        <v>1</v>
      </c>
      <c r="R308" s="214">
        <f>Q308*H308</f>
        <v>2.7469999999999999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172</v>
      </c>
      <c r="AT308" s="216" t="s">
        <v>280</v>
      </c>
      <c r="AU308" s="216" t="s">
        <v>81</v>
      </c>
      <c r="AY308" s="18" t="s">
        <v>134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79</v>
      </c>
      <c r="BK308" s="217">
        <f>ROUND(I308*H308,2)</f>
        <v>0</v>
      </c>
      <c r="BL308" s="18" t="s">
        <v>154</v>
      </c>
      <c r="BM308" s="216" t="s">
        <v>874</v>
      </c>
    </row>
    <row r="309" s="2" customFormat="1">
      <c r="A309" s="39"/>
      <c r="B309" s="40"/>
      <c r="C309" s="41"/>
      <c r="D309" s="218" t="s">
        <v>143</v>
      </c>
      <c r="E309" s="41"/>
      <c r="F309" s="219" t="s">
        <v>875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143</v>
      </c>
      <c r="AU309" s="18" t="s">
        <v>81</v>
      </c>
    </row>
    <row r="310" s="13" customFormat="1">
      <c r="A310" s="13"/>
      <c r="B310" s="229"/>
      <c r="C310" s="230"/>
      <c r="D310" s="218" t="s">
        <v>206</v>
      </c>
      <c r="E310" s="231" t="s">
        <v>19</v>
      </c>
      <c r="F310" s="232" t="s">
        <v>876</v>
      </c>
      <c r="G310" s="230"/>
      <c r="H310" s="233">
        <v>2.7469999999999999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206</v>
      </c>
      <c r="AU310" s="239" t="s">
        <v>81</v>
      </c>
      <c r="AV310" s="13" t="s">
        <v>81</v>
      </c>
      <c r="AW310" s="13" t="s">
        <v>32</v>
      </c>
      <c r="AX310" s="13" t="s">
        <v>79</v>
      </c>
      <c r="AY310" s="239" t="s">
        <v>134</v>
      </c>
    </row>
    <row r="311" s="2" customFormat="1">
      <c r="A311" s="39"/>
      <c r="B311" s="40"/>
      <c r="C311" s="41"/>
      <c r="D311" s="218" t="s">
        <v>234</v>
      </c>
      <c r="E311" s="41"/>
      <c r="F311" s="251" t="s">
        <v>869</v>
      </c>
      <c r="G311" s="41"/>
      <c r="H311" s="41"/>
      <c r="I311" s="41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U311" s="18" t="s">
        <v>81</v>
      </c>
    </row>
    <row r="312" s="2" customFormat="1">
      <c r="A312" s="39"/>
      <c r="B312" s="40"/>
      <c r="C312" s="41"/>
      <c r="D312" s="218" t="s">
        <v>234</v>
      </c>
      <c r="E312" s="41"/>
      <c r="F312" s="252" t="s">
        <v>638</v>
      </c>
      <c r="G312" s="41"/>
      <c r="H312" s="253">
        <v>3489</v>
      </c>
      <c r="I312" s="41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U312" s="18" t="s">
        <v>81</v>
      </c>
    </row>
    <row r="313" s="2" customFormat="1">
      <c r="A313" s="39"/>
      <c r="B313" s="40"/>
      <c r="C313" s="41"/>
      <c r="D313" s="218" t="s">
        <v>234</v>
      </c>
      <c r="E313" s="41"/>
      <c r="F313" s="251" t="s">
        <v>870</v>
      </c>
      <c r="G313" s="41"/>
      <c r="H313" s="41"/>
      <c r="I313" s="41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U313" s="18" t="s">
        <v>81</v>
      </c>
    </row>
    <row r="314" s="2" customFormat="1">
      <c r="A314" s="39"/>
      <c r="B314" s="40"/>
      <c r="C314" s="41"/>
      <c r="D314" s="218" t="s">
        <v>234</v>
      </c>
      <c r="E314" s="41"/>
      <c r="F314" s="252" t="s">
        <v>641</v>
      </c>
      <c r="G314" s="41"/>
      <c r="H314" s="253">
        <v>435</v>
      </c>
      <c r="I314" s="41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U314" s="18" t="s">
        <v>81</v>
      </c>
    </row>
    <row r="315" s="2" customFormat="1" ht="24.15" customHeight="1">
      <c r="A315" s="39"/>
      <c r="B315" s="40"/>
      <c r="C315" s="205" t="s">
        <v>605</v>
      </c>
      <c r="D315" s="205" t="s">
        <v>137</v>
      </c>
      <c r="E315" s="206" t="s">
        <v>877</v>
      </c>
      <c r="F315" s="207" t="s">
        <v>878</v>
      </c>
      <c r="G315" s="208" t="s">
        <v>204</v>
      </c>
      <c r="H315" s="209">
        <v>3924</v>
      </c>
      <c r="I315" s="210"/>
      <c r="J315" s="211">
        <f>ROUND(I315*H315,2)</f>
        <v>0</v>
      </c>
      <c r="K315" s="207" t="s">
        <v>664</v>
      </c>
      <c r="L315" s="45"/>
      <c r="M315" s="212" t="s">
        <v>19</v>
      </c>
      <c r="N315" s="213" t="s">
        <v>42</v>
      </c>
      <c r="O315" s="85"/>
      <c r="P315" s="214">
        <f>O315*H315</f>
        <v>0</v>
      </c>
      <c r="Q315" s="214">
        <v>0</v>
      </c>
      <c r="R315" s="214">
        <f>Q315*H315</f>
        <v>0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154</v>
      </c>
      <c r="AT315" s="216" t="s">
        <v>137</v>
      </c>
      <c r="AU315" s="216" t="s">
        <v>81</v>
      </c>
      <c r="AY315" s="18" t="s">
        <v>134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79</v>
      </c>
      <c r="BK315" s="217">
        <f>ROUND(I315*H315,2)</f>
        <v>0</v>
      </c>
      <c r="BL315" s="18" t="s">
        <v>154</v>
      </c>
      <c r="BM315" s="216" t="s">
        <v>879</v>
      </c>
    </row>
    <row r="316" s="2" customFormat="1">
      <c r="A316" s="39"/>
      <c r="B316" s="40"/>
      <c r="C316" s="41"/>
      <c r="D316" s="285" t="s">
        <v>666</v>
      </c>
      <c r="E316" s="41"/>
      <c r="F316" s="286" t="s">
        <v>880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666</v>
      </c>
      <c r="AU316" s="18" t="s">
        <v>81</v>
      </c>
    </row>
    <row r="317" s="13" customFormat="1">
      <c r="A317" s="13"/>
      <c r="B317" s="229"/>
      <c r="C317" s="230"/>
      <c r="D317" s="218" t="s">
        <v>206</v>
      </c>
      <c r="E317" s="231" t="s">
        <v>19</v>
      </c>
      <c r="F317" s="232" t="s">
        <v>868</v>
      </c>
      <c r="G317" s="230"/>
      <c r="H317" s="233">
        <v>3924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206</v>
      </c>
      <c r="AU317" s="239" t="s">
        <v>81</v>
      </c>
      <c r="AV317" s="13" t="s">
        <v>81</v>
      </c>
      <c r="AW317" s="13" t="s">
        <v>32</v>
      </c>
      <c r="AX317" s="13" t="s">
        <v>79</v>
      </c>
      <c r="AY317" s="239" t="s">
        <v>134</v>
      </c>
    </row>
    <row r="318" s="2" customFormat="1">
      <c r="A318" s="39"/>
      <c r="B318" s="40"/>
      <c r="C318" s="41"/>
      <c r="D318" s="218" t="s">
        <v>234</v>
      </c>
      <c r="E318" s="41"/>
      <c r="F318" s="251" t="s">
        <v>869</v>
      </c>
      <c r="G318" s="41"/>
      <c r="H318" s="41"/>
      <c r="I318" s="41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U318" s="18" t="s">
        <v>81</v>
      </c>
    </row>
    <row r="319" s="2" customFormat="1">
      <c r="A319" s="39"/>
      <c r="B319" s="40"/>
      <c r="C319" s="41"/>
      <c r="D319" s="218" t="s">
        <v>234</v>
      </c>
      <c r="E319" s="41"/>
      <c r="F319" s="252" t="s">
        <v>638</v>
      </c>
      <c r="G319" s="41"/>
      <c r="H319" s="253">
        <v>3489</v>
      </c>
      <c r="I319" s="41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U319" s="18" t="s">
        <v>81</v>
      </c>
    </row>
    <row r="320" s="2" customFormat="1">
      <c r="A320" s="39"/>
      <c r="B320" s="40"/>
      <c r="C320" s="41"/>
      <c r="D320" s="218" t="s">
        <v>234</v>
      </c>
      <c r="E320" s="41"/>
      <c r="F320" s="251" t="s">
        <v>870</v>
      </c>
      <c r="G320" s="41"/>
      <c r="H320" s="41"/>
      <c r="I320" s="41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U320" s="18" t="s">
        <v>81</v>
      </c>
    </row>
    <row r="321" s="2" customFormat="1">
      <c r="A321" s="39"/>
      <c r="B321" s="40"/>
      <c r="C321" s="41"/>
      <c r="D321" s="218" t="s">
        <v>234</v>
      </c>
      <c r="E321" s="41"/>
      <c r="F321" s="252" t="s">
        <v>641</v>
      </c>
      <c r="G321" s="41"/>
      <c r="H321" s="253">
        <v>435</v>
      </c>
      <c r="I321" s="41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U321" s="18" t="s">
        <v>81</v>
      </c>
    </row>
    <row r="322" s="2" customFormat="1" ht="24.15" customHeight="1">
      <c r="A322" s="39"/>
      <c r="B322" s="40"/>
      <c r="C322" s="205" t="s">
        <v>608</v>
      </c>
      <c r="D322" s="205" t="s">
        <v>137</v>
      </c>
      <c r="E322" s="206" t="s">
        <v>881</v>
      </c>
      <c r="F322" s="207" t="s">
        <v>882</v>
      </c>
      <c r="G322" s="208" t="s">
        <v>204</v>
      </c>
      <c r="H322" s="209">
        <v>3924</v>
      </c>
      <c r="I322" s="210"/>
      <c r="J322" s="211">
        <f>ROUND(I322*H322,2)</f>
        <v>0</v>
      </c>
      <c r="K322" s="207" t="s">
        <v>664</v>
      </c>
      <c r="L322" s="45"/>
      <c r="M322" s="212" t="s">
        <v>19</v>
      </c>
      <c r="N322" s="213" t="s">
        <v>42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154</v>
      </c>
      <c r="AT322" s="216" t="s">
        <v>137</v>
      </c>
      <c r="AU322" s="216" t="s">
        <v>81</v>
      </c>
      <c r="AY322" s="18" t="s">
        <v>134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79</v>
      </c>
      <c r="BK322" s="217">
        <f>ROUND(I322*H322,2)</f>
        <v>0</v>
      </c>
      <c r="BL322" s="18" t="s">
        <v>154</v>
      </c>
      <c r="BM322" s="216" t="s">
        <v>883</v>
      </c>
    </row>
    <row r="323" s="2" customFormat="1">
      <c r="A323" s="39"/>
      <c r="B323" s="40"/>
      <c r="C323" s="41"/>
      <c r="D323" s="285" t="s">
        <v>666</v>
      </c>
      <c r="E323" s="41"/>
      <c r="F323" s="286" t="s">
        <v>884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666</v>
      </c>
      <c r="AU323" s="18" t="s">
        <v>81</v>
      </c>
    </row>
    <row r="324" s="13" customFormat="1">
      <c r="A324" s="13"/>
      <c r="B324" s="229"/>
      <c r="C324" s="230"/>
      <c r="D324" s="218" t="s">
        <v>206</v>
      </c>
      <c r="E324" s="231" t="s">
        <v>19</v>
      </c>
      <c r="F324" s="232" t="s">
        <v>868</v>
      </c>
      <c r="G324" s="230"/>
      <c r="H324" s="233">
        <v>3924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206</v>
      </c>
      <c r="AU324" s="239" t="s">
        <v>81</v>
      </c>
      <c r="AV324" s="13" t="s">
        <v>81</v>
      </c>
      <c r="AW324" s="13" t="s">
        <v>32</v>
      </c>
      <c r="AX324" s="13" t="s">
        <v>79</v>
      </c>
      <c r="AY324" s="239" t="s">
        <v>134</v>
      </c>
    </row>
    <row r="325" s="2" customFormat="1">
      <c r="A325" s="39"/>
      <c r="B325" s="40"/>
      <c r="C325" s="41"/>
      <c r="D325" s="218" t="s">
        <v>234</v>
      </c>
      <c r="E325" s="41"/>
      <c r="F325" s="251" t="s">
        <v>869</v>
      </c>
      <c r="G325" s="41"/>
      <c r="H325" s="41"/>
      <c r="I325" s="41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U325" s="18" t="s">
        <v>81</v>
      </c>
    </row>
    <row r="326" s="2" customFormat="1">
      <c r="A326" s="39"/>
      <c r="B326" s="40"/>
      <c r="C326" s="41"/>
      <c r="D326" s="218" t="s">
        <v>234</v>
      </c>
      <c r="E326" s="41"/>
      <c r="F326" s="252" t="s">
        <v>638</v>
      </c>
      <c r="G326" s="41"/>
      <c r="H326" s="253">
        <v>3489</v>
      </c>
      <c r="I326" s="41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U326" s="18" t="s">
        <v>81</v>
      </c>
    </row>
    <row r="327" s="2" customFormat="1">
      <c r="A327" s="39"/>
      <c r="B327" s="40"/>
      <c r="C327" s="41"/>
      <c r="D327" s="218" t="s">
        <v>234</v>
      </c>
      <c r="E327" s="41"/>
      <c r="F327" s="251" t="s">
        <v>870</v>
      </c>
      <c r="G327" s="41"/>
      <c r="H327" s="41"/>
      <c r="I327" s="41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U327" s="18" t="s">
        <v>81</v>
      </c>
    </row>
    <row r="328" s="2" customFormat="1">
      <c r="A328" s="39"/>
      <c r="B328" s="40"/>
      <c r="C328" s="41"/>
      <c r="D328" s="218" t="s">
        <v>234</v>
      </c>
      <c r="E328" s="41"/>
      <c r="F328" s="252" t="s">
        <v>641</v>
      </c>
      <c r="G328" s="41"/>
      <c r="H328" s="253">
        <v>435</v>
      </c>
      <c r="I328" s="41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U328" s="18" t="s">
        <v>81</v>
      </c>
    </row>
    <row r="329" s="2" customFormat="1" ht="24.15" customHeight="1">
      <c r="A329" s="39"/>
      <c r="B329" s="40"/>
      <c r="C329" s="205" t="s">
        <v>611</v>
      </c>
      <c r="D329" s="205" t="s">
        <v>137</v>
      </c>
      <c r="E329" s="206" t="s">
        <v>885</v>
      </c>
      <c r="F329" s="207" t="s">
        <v>886</v>
      </c>
      <c r="G329" s="208" t="s">
        <v>204</v>
      </c>
      <c r="H329" s="209">
        <v>3924</v>
      </c>
      <c r="I329" s="210"/>
      <c r="J329" s="211">
        <f>ROUND(I329*H329,2)</f>
        <v>0</v>
      </c>
      <c r="K329" s="207" t="s">
        <v>664</v>
      </c>
      <c r="L329" s="45"/>
      <c r="M329" s="212" t="s">
        <v>19</v>
      </c>
      <c r="N329" s="213" t="s">
        <v>42</v>
      </c>
      <c r="O329" s="85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154</v>
      </c>
      <c r="AT329" s="216" t="s">
        <v>137</v>
      </c>
      <c r="AU329" s="216" t="s">
        <v>81</v>
      </c>
      <c r="AY329" s="18" t="s">
        <v>134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79</v>
      </c>
      <c r="BK329" s="217">
        <f>ROUND(I329*H329,2)</f>
        <v>0</v>
      </c>
      <c r="BL329" s="18" t="s">
        <v>154</v>
      </c>
      <c r="BM329" s="216" t="s">
        <v>887</v>
      </c>
    </row>
    <row r="330" s="2" customFormat="1">
      <c r="A330" s="39"/>
      <c r="B330" s="40"/>
      <c r="C330" s="41"/>
      <c r="D330" s="285" t="s">
        <v>666</v>
      </c>
      <c r="E330" s="41"/>
      <c r="F330" s="286" t="s">
        <v>888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666</v>
      </c>
      <c r="AU330" s="18" t="s">
        <v>81</v>
      </c>
    </row>
    <row r="331" s="13" customFormat="1">
      <c r="A331" s="13"/>
      <c r="B331" s="229"/>
      <c r="C331" s="230"/>
      <c r="D331" s="218" t="s">
        <v>206</v>
      </c>
      <c r="E331" s="231" t="s">
        <v>19</v>
      </c>
      <c r="F331" s="232" t="s">
        <v>868</v>
      </c>
      <c r="G331" s="230"/>
      <c r="H331" s="233">
        <v>3924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206</v>
      </c>
      <c r="AU331" s="239" t="s">
        <v>81</v>
      </c>
      <c r="AV331" s="13" t="s">
        <v>81</v>
      </c>
      <c r="AW331" s="13" t="s">
        <v>32</v>
      </c>
      <c r="AX331" s="13" t="s">
        <v>79</v>
      </c>
      <c r="AY331" s="239" t="s">
        <v>134</v>
      </c>
    </row>
    <row r="332" s="2" customFormat="1">
      <c r="A332" s="39"/>
      <c r="B332" s="40"/>
      <c r="C332" s="41"/>
      <c r="D332" s="218" t="s">
        <v>234</v>
      </c>
      <c r="E332" s="41"/>
      <c r="F332" s="251" t="s">
        <v>869</v>
      </c>
      <c r="G332" s="41"/>
      <c r="H332" s="41"/>
      <c r="I332" s="41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U332" s="18" t="s">
        <v>81</v>
      </c>
    </row>
    <row r="333" s="2" customFormat="1">
      <c r="A333" s="39"/>
      <c r="B333" s="40"/>
      <c r="C333" s="41"/>
      <c r="D333" s="218" t="s">
        <v>234</v>
      </c>
      <c r="E333" s="41"/>
      <c r="F333" s="252" t="s">
        <v>638</v>
      </c>
      <c r="G333" s="41"/>
      <c r="H333" s="253">
        <v>3489</v>
      </c>
      <c r="I333" s="41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U333" s="18" t="s">
        <v>81</v>
      </c>
    </row>
    <row r="334" s="2" customFormat="1">
      <c r="A334" s="39"/>
      <c r="B334" s="40"/>
      <c r="C334" s="41"/>
      <c r="D334" s="218" t="s">
        <v>234</v>
      </c>
      <c r="E334" s="41"/>
      <c r="F334" s="251" t="s">
        <v>870</v>
      </c>
      <c r="G334" s="41"/>
      <c r="H334" s="41"/>
      <c r="I334" s="41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U334" s="18" t="s">
        <v>81</v>
      </c>
    </row>
    <row r="335" s="2" customFormat="1">
      <c r="A335" s="39"/>
      <c r="B335" s="40"/>
      <c r="C335" s="41"/>
      <c r="D335" s="218" t="s">
        <v>234</v>
      </c>
      <c r="E335" s="41"/>
      <c r="F335" s="252" t="s">
        <v>641</v>
      </c>
      <c r="G335" s="41"/>
      <c r="H335" s="253">
        <v>435</v>
      </c>
      <c r="I335" s="41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U335" s="18" t="s">
        <v>81</v>
      </c>
    </row>
    <row r="336" s="2" customFormat="1" ht="21.75" customHeight="1">
      <c r="A336" s="39"/>
      <c r="B336" s="40"/>
      <c r="C336" s="205" t="s">
        <v>615</v>
      </c>
      <c r="D336" s="205" t="s">
        <v>137</v>
      </c>
      <c r="E336" s="206" t="s">
        <v>889</v>
      </c>
      <c r="F336" s="207" t="s">
        <v>890</v>
      </c>
      <c r="G336" s="208" t="s">
        <v>204</v>
      </c>
      <c r="H336" s="209">
        <v>7848</v>
      </c>
      <c r="I336" s="210"/>
      <c r="J336" s="211">
        <f>ROUND(I336*H336,2)</f>
        <v>0</v>
      </c>
      <c r="K336" s="207" t="s">
        <v>664</v>
      </c>
      <c r="L336" s="45"/>
      <c r="M336" s="212" t="s">
        <v>19</v>
      </c>
      <c r="N336" s="213" t="s">
        <v>42</v>
      </c>
      <c r="O336" s="85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154</v>
      </c>
      <c r="AT336" s="216" t="s">
        <v>137</v>
      </c>
      <c r="AU336" s="216" t="s">
        <v>81</v>
      </c>
      <c r="AY336" s="18" t="s">
        <v>134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79</v>
      </c>
      <c r="BK336" s="217">
        <f>ROUND(I336*H336,2)</f>
        <v>0</v>
      </c>
      <c r="BL336" s="18" t="s">
        <v>154</v>
      </c>
      <c r="BM336" s="216" t="s">
        <v>891</v>
      </c>
    </row>
    <row r="337" s="2" customFormat="1">
      <c r="A337" s="39"/>
      <c r="B337" s="40"/>
      <c r="C337" s="41"/>
      <c r="D337" s="285" t="s">
        <v>666</v>
      </c>
      <c r="E337" s="41"/>
      <c r="F337" s="286" t="s">
        <v>892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666</v>
      </c>
      <c r="AU337" s="18" t="s">
        <v>81</v>
      </c>
    </row>
    <row r="338" s="13" customFormat="1">
      <c r="A338" s="13"/>
      <c r="B338" s="229"/>
      <c r="C338" s="230"/>
      <c r="D338" s="218" t="s">
        <v>206</v>
      </c>
      <c r="E338" s="231" t="s">
        <v>19</v>
      </c>
      <c r="F338" s="232" t="s">
        <v>893</v>
      </c>
      <c r="G338" s="230"/>
      <c r="H338" s="233">
        <v>7848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206</v>
      </c>
      <c r="AU338" s="239" t="s">
        <v>81</v>
      </c>
      <c r="AV338" s="13" t="s">
        <v>81</v>
      </c>
      <c r="AW338" s="13" t="s">
        <v>32</v>
      </c>
      <c r="AX338" s="13" t="s">
        <v>79</v>
      </c>
      <c r="AY338" s="239" t="s">
        <v>134</v>
      </c>
    </row>
    <row r="339" s="2" customFormat="1">
      <c r="A339" s="39"/>
      <c r="B339" s="40"/>
      <c r="C339" s="41"/>
      <c r="D339" s="218" t="s">
        <v>234</v>
      </c>
      <c r="E339" s="41"/>
      <c r="F339" s="251" t="s">
        <v>869</v>
      </c>
      <c r="G339" s="41"/>
      <c r="H339" s="41"/>
      <c r="I339" s="41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U339" s="18" t="s">
        <v>81</v>
      </c>
    </row>
    <row r="340" s="2" customFormat="1">
      <c r="A340" s="39"/>
      <c r="B340" s="40"/>
      <c r="C340" s="41"/>
      <c r="D340" s="218" t="s">
        <v>234</v>
      </c>
      <c r="E340" s="41"/>
      <c r="F340" s="252" t="s">
        <v>638</v>
      </c>
      <c r="G340" s="41"/>
      <c r="H340" s="253">
        <v>3489</v>
      </c>
      <c r="I340" s="41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U340" s="18" t="s">
        <v>81</v>
      </c>
    </row>
    <row r="341" s="2" customFormat="1">
      <c r="A341" s="39"/>
      <c r="B341" s="40"/>
      <c r="C341" s="41"/>
      <c r="D341" s="218" t="s">
        <v>234</v>
      </c>
      <c r="E341" s="41"/>
      <c r="F341" s="251" t="s">
        <v>870</v>
      </c>
      <c r="G341" s="41"/>
      <c r="H341" s="41"/>
      <c r="I341" s="41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U341" s="18" t="s">
        <v>81</v>
      </c>
    </row>
    <row r="342" s="2" customFormat="1">
      <c r="A342" s="39"/>
      <c r="B342" s="40"/>
      <c r="C342" s="41"/>
      <c r="D342" s="218" t="s">
        <v>234</v>
      </c>
      <c r="E342" s="41"/>
      <c r="F342" s="252" t="s">
        <v>641</v>
      </c>
      <c r="G342" s="41"/>
      <c r="H342" s="253">
        <v>435</v>
      </c>
      <c r="I342" s="41"/>
      <c r="J342" s="41"/>
      <c r="K342" s="41"/>
      <c r="L342" s="45"/>
      <c r="M342" s="221"/>
      <c r="N342" s="222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U342" s="18" t="s">
        <v>81</v>
      </c>
    </row>
    <row r="343" s="2" customFormat="1" ht="37.8" customHeight="1">
      <c r="A343" s="39"/>
      <c r="B343" s="40"/>
      <c r="C343" s="205" t="s">
        <v>619</v>
      </c>
      <c r="D343" s="205" t="s">
        <v>137</v>
      </c>
      <c r="E343" s="206" t="s">
        <v>894</v>
      </c>
      <c r="F343" s="207" t="s">
        <v>895</v>
      </c>
      <c r="G343" s="208" t="s">
        <v>204</v>
      </c>
      <c r="H343" s="209">
        <v>435</v>
      </c>
      <c r="I343" s="210"/>
      <c r="J343" s="211">
        <f>ROUND(I343*H343,2)</f>
        <v>0</v>
      </c>
      <c r="K343" s="207" t="s">
        <v>664</v>
      </c>
      <c r="L343" s="45"/>
      <c r="M343" s="212" t="s">
        <v>19</v>
      </c>
      <c r="N343" s="213" t="s">
        <v>42</v>
      </c>
      <c r="O343" s="85"/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154</v>
      </c>
      <c r="AT343" s="216" t="s">
        <v>137</v>
      </c>
      <c r="AU343" s="216" t="s">
        <v>81</v>
      </c>
      <c r="AY343" s="18" t="s">
        <v>134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79</v>
      </c>
      <c r="BK343" s="217">
        <f>ROUND(I343*H343,2)</f>
        <v>0</v>
      </c>
      <c r="BL343" s="18" t="s">
        <v>154</v>
      </c>
      <c r="BM343" s="216" t="s">
        <v>896</v>
      </c>
    </row>
    <row r="344" s="2" customFormat="1">
      <c r="A344" s="39"/>
      <c r="B344" s="40"/>
      <c r="C344" s="41"/>
      <c r="D344" s="285" t="s">
        <v>666</v>
      </c>
      <c r="E344" s="41"/>
      <c r="F344" s="286" t="s">
        <v>897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666</v>
      </c>
      <c r="AU344" s="18" t="s">
        <v>81</v>
      </c>
    </row>
    <row r="345" s="2" customFormat="1">
      <c r="A345" s="39"/>
      <c r="B345" s="40"/>
      <c r="C345" s="41"/>
      <c r="D345" s="218" t="s">
        <v>143</v>
      </c>
      <c r="E345" s="41"/>
      <c r="F345" s="219" t="s">
        <v>898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143</v>
      </c>
      <c r="AU345" s="18" t="s">
        <v>81</v>
      </c>
    </row>
    <row r="346" s="13" customFormat="1">
      <c r="A346" s="13"/>
      <c r="B346" s="229"/>
      <c r="C346" s="230"/>
      <c r="D346" s="218" t="s">
        <v>206</v>
      </c>
      <c r="E346" s="231" t="s">
        <v>19</v>
      </c>
      <c r="F346" s="232" t="s">
        <v>639</v>
      </c>
      <c r="G346" s="230"/>
      <c r="H346" s="233">
        <v>435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206</v>
      </c>
      <c r="AU346" s="239" t="s">
        <v>81</v>
      </c>
      <c r="AV346" s="13" t="s">
        <v>81</v>
      </c>
      <c r="AW346" s="13" t="s">
        <v>32</v>
      </c>
      <c r="AX346" s="13" t="s">
        <v>79</v>
      </c>
      <c r="AY346" s="239" t="s">
        <v>134</v>
      </c>
    </row>
    <row r="347" s="2" customFormat="1">
      <c r="A347" s="39"/>
      <c r="B347" s="40"/>
      <c r="C347" s="41"/>
      <c r="D347" s="218" t="s">
        <v>234</v>
      </c>
      <c r="E347" s="41"/>
      <c r="F347" s="251" t="s">
        <v>870</v>
      </c>
      <c r="G347" s="41"/>
      <c r="H347" s="41"/>
      <c r="I347" s="41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U347" s="18" t="s">
        <v>81</v>
      </c>
    </row>
    <row r="348" s="2" customFormat="1">
      <c r="A348" s="39"/>
      <c r="B348" s="40"/>
      <c r="C348" s="41"/>
      <c r="D348" s="218" t="s">
        <v>234</v>
      </c>
      <c r="E348" s="41"/>
      <c r="F348" s="252" t="s">
        <v>641</v>
      </c>
      <c r="G348" s="41"/>
      <c r="H348" s="253">
        <v>435</v>
      </c>
      <c r="I348" s="41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U348" s="18" t="s">
        <v>81</v>
      </c>
    </row>
    <row r="349" s="2" customFormat="1" ht="21.75" customHeight="1">
      <c r="A349" s="39"/>
      <c r="B349" s="40"/>
      <c r="C349" s="254" t="s">
        <v>623</v>
      </c>
      <c r="D349" s="254" t="s">
        <v>280</v>
      </c>
      <c r="E349" s="255" t="s">
        <v>899</v>
      </c>
      <c r="F349" s="256" t="s">
        <v>900</v>
      </c>
      <c r="G349" s="257" t="s">
        <v>438</v>
      </c>
      <c r="H349" s="258">
        <v>2.1749999999999998</v>
      </c>
      <c r="I349" s="259"/>
      <c r="J349" s="260">
        <f>ROUND(I349*H349,2)</f>
        <v>0</v>
      </c>
      <c r="K349" s="256" t="s">
        <v>19</v>
      </c>
      <c r="L349" s="261"/>
      <c r="M349" s="262" t="s">
        <v>19</v>
      </c>
      <c r="N349" s="263" t="s">
        <v>42</v>
      </c>
      <c r="O349" s="85"/>
      <c r="P349" s="214">
        <f>O349*H349</f>
        <v>0</v>
      </c>
      <c r="Q349" s="214">
        <v>0.001</v>
      </c>
      <c r="R349" s="214">
        <f>Q349*H349</f>
        <v>0.0021749999999999999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172</v>
      </c>
      <c r="AT349" s="216" t="s">
        <v>280</v>
      </c>
      <c r="AU349" s="216" t="s">
        <v>81</v>
      </c>
      <c r="AY349" s="18" t="s">
        <v>134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79</v>
      </c>
      <c r="BK349" s="217">
        <f>ROUND(I349*H349,2)</f>
        <v>0</v>
      </c>
      <c r="BL349" s="18" t="s">
        <v>154</v>
      </c>
      <c r="BM349" s="216" t="s">
        <v>901</v>
      </c>
    </row>
    <row r="350" s="2" customFormat="1">
      <c r="A350" s="39"/>
      <c r="B350" s="40"/>
      <c r="C350" s="41"/>
      <c r="D350" s="218" t="s">
        <v>143</v>
      </c>
      <c r="E350" s="41"/>
      <c r="F350" s="219" t="s">
        <v>902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143</v>
      </c>
      <c r="AU350" s="18" t="s">
        <v>81</v>
      </c>
    </row>
    <row r="351" s="13" customFormat="1">
      <c r="A351" s="13"/>
      <c r="B351" s="229"/>
      <c r="C351" s="230"/>
      <c r="D351" s="218" t="s">
        <v>206</v>
      </c>
      <c r="E351" s="231" t="s">
        <v>19</v>
      </c>
      <c r="F351" s="232" t="s">
        <v>903</v>
      </c>
      <c r="G351" s="230"/>
      <c r="H351" s="233">
        <v>2.1749999999999998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9" t="s">
        <v>206</v>
      </c>
      <c r="AU351" s="239" t="s">
        <v>81</v>
      </c>
      <c r="AV351" s="13" t="s">
        <v>81</v>
      </c>
      <c r="AW351" s="13" t="s">
        <v>32</v>
      </c>
      <c r="AX351" s="13" t="s">
        <v>79</v>
      </c>
      <c r="AY351" s="239" t="s">
        <v>134</v>
      </c>
    </row>
    <row r="352" s="2" customFormat="1">
      <c r="A352" s="39"/>
      <c r="B352" s="40"/>
      <c r="C352" s="41"/>
      <c r="D352" s="218" t="s">
        <v>234</v>
      </c>
      <c r="E352" s="41"/>
      <c r="F352" s="251" t="s">
        <v>870</v>
      </c>
      <c r="G352" s="41"/>
      <c r="H352" s="41"/>
      <c r="I352" s="41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U352" s="18" t="s">
        <v>81</v>
      </c>
    </row>
    <row r="353" s="2" customFormat="1">
      <c r="A353" s="39"/>
      <c r="B353" s="40"/>
      <c r="C353" s="41"/>
      <c r="D353" s="218" t="s">
        <v>234</v>
      </c>
      <c r="E353" s="41"/>
      <c r="F353" s="252" t="s">
        <v>641</v>
      </c>
      <c r="G353" s="41"/>
      <c r="H353" s="253">
        <v>435</v>
      </c>
      <c r="I353" s="41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U353" s="18" t="s">
        <v>81</v>
      </c>
    </row>
    <row r="354" s="2" customFormat="1" ht="37.8" customHeight="1">
      <c r="A354" s="39"/>
      <c r="B354" s="40"/>
      <c r="C354" s="205" t="s">
        <v>627</v>
      </c>
      <c r="D354" s="205" t="s">
        <v>137</v>
      </c>
      <c r="E354" s="206" t="s">
        <v>904</v>
      </c>
      <c r="F354" s="207" t="s">
        <v>905</v>
      </c>
      <c r="G354" s="208" t="s">
        <v>204</v>
      </c>
      <c r="H354" s="209">
        <v>3489</v>
      </c>
      <c r="I354" s="210"/>
      <c r="J354" s="211">
        <f>ROUND(I354*H354,2)</f>
        <v>0</v>
      </c>
      <c r="K354" s="207" t="s">
        <v>664</v>
      </c>
      <c r="L354" s="45"/>
      <c r="M354" s="212" t="s">
        <v>19</v>
      </c>
      <c r="N354" s="213" t="s">
        <v>42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154</v>
      </c>
      <c r="AT354" s="216" t="s">
        <v>137</v>
      </c>
      <c r="AU354" s="216" t="s">
        <v>81</v>
      </c>
      <c r="AY354" s="18" t="s">
        <v>134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79</v>
      </c>
      <c r="BK354" s="217">
        <f>ROUND(I354*H354,2)</f>
        <v>0</v>
      </c>
      <c r="BL354" s="18" t="s">
        <v>154</v>
      </c>
      <c r="BM354" s="216" t="s">
        <v>906</v>
      </c>
    </row>
    <row r="355" s="2" customFormat="1">
      <c r="A355" s="39"/>
      <c r="B355" s="40"/>
      <c r="C355" s="41"/>
      <c r="D355" s="285" t="s">
        <v>666</v>
      </c>
      <c r="E355" s="41"/>
      <c r="F355" s="286" t="s">
        <v>907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666</v>
      </c>
      <c r="AU355" s="18" t="s">
        <v>81</v>
      </c>
    </row>
    <row r="356" s="13" customFormat="1">
      <c r="A356" s="13"/>
      <c r="B356" s="229"/>
      <c r="C356" s="230"/>
      <c r="D356" s="218" t="s">
        <v>206</v>
      </c>
      <c r="E356" s="231" t="s">
        <v>19</v>
      </c>
      <c r="F356" s="232" t="s">
        <v>636</v>
      </c>
      <c r="G356" s="230"/>
      <c r="H356" s="233">
        <v>3489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206</v>
      </c>
      <c r="AU356" s="239" t="s">
        <v>81</v>
      </c>
      <c r="AV356" s="13" t="s">
        <v>81</v>
      </c>
      <c r="AW356" s="13" t="s">
        <v>32</v>
      </c>
      <c r="AX356" s="13" t="s">
        <v>79</v>
      </c>
      <c r="AY356" s="239" t="s">
        <v>134</v>
      </c>
    </row>
    <row r="357" s="2" customFormat="1">
      <c r="A357" s="39"/>
      <c r="B357" s="40"/>
      <c r="C357" s="41"/>
      <c r="D357" s="218" t="s">
        <v>234</v>
      </c>
      <c r="E357" s="41"/>
      <c r="F357" s="251" t="s">
        <v>869</v>
      </c>
      <c r="G357" s="41"/>
      <c r="H357" s="41"/>
      <c r="I357" s="41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U357" s="18" t="s">
        <v>81</v>
      </c>
    </row>
    <row r="358" s="2" customFormat="1">
      <c r="A358" s="39"/>
      <c r="B358" s="40"/>
      <c r="C358" s="41"/>
      <c r="D358" s="218" t="s">
        <v>234</v>
      </c>
      <c r="E358" s="41"/>
      <c r="F358" s="252" t="s">
        <v>638</v>
      </c>
      <c r="G358" s="41"/>
      <c r="H358" s="253">
        <v>3489</v>
      </c>
      <c r="I358" s="41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U358" s="18" t="s">
        <v>81</v>
      </c>
    </row>
    <row r="359" s="2" customFormat="1" ht="16.5" customHeight="1">
      <c r="A359" s="39"/>
      <c r="B359" s="40"/>
      <c r="C359" s="254" t="s">
        <v>908</v>
      </c>
      <c r="D359" s="254" t="s">
        <v>280</v>
      </c>
      <c r="E359" s="255" t="s">
        <v>909</v>
      </c>
      <c r="F359" s="256" t="s">
        <v>910</v>
      </c>
      <c r="G359" s="257" t="s">
        <v>438</v>
      </c>
      <c r="H359" s="258">
        <v>69.780000000000001</v>
      </c>
      <c r="I359" s="259"/>
      <c r="J359" s="260">
        <f>ROUND(I359*H359,2)</f>
        <v>0</v>
      </c>
      <c r="K359" s="256" t="s">
        <v>664</v>
      </c>
      <c r="L359" s="261"/>
      <c r="M359" s="262" t="s">
        <v>19</v>
      </c>
      <c r="N359" s="263" t="s">
        <v>42</v>
      </c>
      <c r="O359" s="85"/>
      <c r="P359" s="214">
        <f>O359*H359</f>
        <v>0</v>
      </c>
      <c r="Q359" s="214">
        <v>0.001</v>
      </c>
      <c r="R359" s="214">
        <f>Q359*H359</f>
        <v>0.069780000000000009</v>
      </c>
      <c r="S359" s="214">
        <v>0</v>
      </c>
      <c r="T359" s="21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6" t="s">
        <v>172</v>
      </c>
      <c r="AT359" s="216" t="s">
        <v>280</v>
      </c>
      <c r="AU359" s="216" t="s">
        <v>81</v>
      </c>
      <c r="AY359" s="18" t="s">
        <v>134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79</v>
      </c>
      <c r="BK359" s="217">
        <f>ROUND(I359*H359,2)</f>
        <v>0</v>
      </c>
      <c r="BL359" s="18" t="s">
        <v>154</v>
      </c>
      <c r="BM359" s="216" t="s">
        <v>911</v>
      </c>
    </row>
    <row r="360" s="2" customFormat="1">
      <c r="A360" s="39"/>
      <c r="B360" s="40"/>
      <c r="C360" s="41"/>
      <c r="D360" s="218" t="s">
        <v>143</v>
      </c>
      <c r="E360" s="41"/>
      <c r="F360" s="219" t="s">
        <v>912</v>
      </c>
      <c r="G360" s="41"/>
      <c r="H360" s="41"/>
      <c r="I360" s="220"/>
      <c r="J360" s="41"/>
      <c r="K360" s="41"/>
      <c r="L360" s="45"/>
      <c r="M360" s="221"/>
      <c r="N360" s="222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143</v>
      </c>
      <c r="AU360" s="18" t="s">
        <v>81</v>
      </c>
    </row>
    <row r="361" s="13" customFormat="1">
      <c r="A361" s="13"/>
      <c r="B361" s="229"/>
      <c r="C361" s="230"/>
      <c r="D361" s="218" t="s">
        <v>206</v>
      </c>
      <c r="E361" s="231" t="s">
        <v>19</v>
      </c>
      <c r="F361" s="232" t="s">
        <v>913</v>
      </c>
      <c r="G361" s="230"/>
      <c r="H361" s="233">
        <v>69.780000000000001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206</v>
      </c>
      <c r="AU361" s="239" t="s">
        <v>81</v>
      </c>
      <c r="AV361" s="13" t="s">
        <v>81</v>
      </c>
      <c r="AW361" s="13" t="s">
        <v>32</v>
      </c>
      <c r="AX361" s="13" t="s">
        <v>79</v>
      </c>
      <c r="AY361" s="239" t="s">
        <v>134</v>
      </c>
    </row>
    <row r="362" s="2" customFormat="1">
      <c r="A362" s="39"/>
      <c r="B362" s="40"/>
      <c r="C362" s="41"/>
      <c r="D362" s="218" t="s">
        <v>234</v>
      </c>
      <c r="E362" s="41"/>
      <c r="F362" s="251" t="s">
        <v>869</v>
      </c>
      <c r="G362" s="41"/>
      <c r="H362" s="41"/>
      <c r="I362" s="41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U362" s="18" t="s">
        <v>81</v>
      </c>
    </row>
    <row r="363" s="2" customFormat="1">
      <c r="A363" s="39"/>
      <c r="B363" s="40"/>
      <c r="C363" s="41"/>
      <c r="D363" s="218" t="s">
        <v>234</v>
      </c>
      <c r="E363" s="41"/>
      <c r="F363" s="252" t="s">
        <v>638</v>
      </c>
      <c r="G363" s="41"/>
      <c r="H363" s="253">
        <v>3489</v>
      </c>
      <c r="I363" s="41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U363" s="18" t="s">
        <v>81</v>
      </c>
    </row>
    <row r="364" s="2" customFormat="1" ht="24.15" customHeight="1">
      <c r="A364" s="39"/>
      <c r="B364" s="40"/>
      <c r="C364" s="205" t="s">
        <v>914</v>
      </c>
      <c r="D364" s="205" t="s">
        <v>137</v>
      </c>
      <c r="E364" s="206" t="s">
        <v>915</v>
      </c>
      <c r="F364" s="207" t="s">
        <v>916</v>
      </c>
      <c r="G364" s="208" t="s">
        <v>307</v>
      </c>
      <c r="H364" s="209">
        <v>0.078</v>
      </c>
      <c r="I364" s="210"/>
      <c r="J364" s="211">
        <f>ROUND(I364*H364,2)</f>
        <v>0</v>
      </c>
      <c r="K364" s="207" t="s">
        <v>664</v>
      </c>
      <c r="L364" s="45"/>
      <c r="M364" s="212" t="s">
        <v>19</v>
      </c>
      <c r="N364" s="213" t="s">
        <v>42</v>
      </c>
      <c r="O364" s="85"/>
      <c r="P364" s="214">
        <f>O364*H364</f>
        <v>0</v>
      </c>
      <c r="Q364" s="214">
        <v>0</v>
      </c>
      <c r="R364" s="214">
        <f>Q364*H364</f>
        <v>0</v>
      </c>
      <c r="S364" s="214">
        <v>0</v>
      </c>
      <c r="T364" s="21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154</v>
      </c>
      <c r="AT364" s="216" t="s">
        <v>137</v>
      </c>
      <c r="AU364" s="216" t="s">
        <v>81</v>
      </c>
      <c r="AY364" s="18" t="s">
        <v>134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79</v>
      </c>
      <c r="BK364" s="217">
        <f>ROUND(I364*H364,2)</f>
        <v>0</v>
      </c>
      <c r="BL364" s="18" t="s">
        <v>154</v>
      </c>
      <c r="BM364" s="216" t="s">
        <v>917</v>
      </c>
    </row>
    <row r="365" s="2" customFormat="1">
      <c r="A365" s="39"/>
      <c r="B365" s="40"/>
      <c r="C365" s="41"/>
      <c r="D365" s="285" t="s">
        <v>666</v>
      </c>
      <c r="E365" s="41"/>
      <c r="F365" s="286" t="s">
        <v>918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666</v>
      </c>
      <c r="AU365" s="18" t="s">
        <v>81</v>
      </c>
    </row>
    <row r="366" s="13" customFormat="1">
      <c r="A366" s="13"/>
      <c r="B366" s="229"/>
      <c r="C366" s="230"/>
      <c r="D366" s="218" t="s">
        <v>206</v>
      </c>
      <c r="E366" s="231" t="s">
        <v>19</v>
      </c>
      <c r="F366" s="232" t="s">
        <v>919</v>
      </c>
      <c r="G366" s="230"/>
      <c r="H366" s="233">
        <v>0.078</v>
      </c>
      <c r="I366" s="234"/>
      <c r="J366" s="230"/>
      <c r="K366" s="230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206</v>
      </c>
      <c r="AU366" s="239" t="s">
        <v>81</v>
      </c>
      <c r="AV366" s="13" t="s">
        <v>81</v>
      </c>
      <c r="AW366" s="13" t="s">
        <v>32</v>
      </c>
      <c r="AX366" s="13" t="s">
        <v>79</v>
      </c>
      <c r="AY366" s="239" t="s">
        <v>134</v>
      </c>
    </row>
    <row r="367" s="2" customFormat="1">
      <c r="A367" s="39"/>
      <c r="B367" s="40"/>
      <c r="C367" s="41"/>
      <c r="D367" s="218" t="s">
        <v>234</v>
      </c>
      <c r="E367" s="41"/>
      <c r="F367" s="251" t="s">
        <v>869</v>
      </c>
      <c r="G367" s="41"/>
      <c r="H367" s="41"/>
      <c r="I367" s="41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U367" s="18" t="s">
        <v>81</v>
      </c>
    </row>
    <row r="368" s="2" customFormat="1">
      <c r="A368" s="39"/>
      <c r="B368" s="40"/>
      <c r="C368" s="41"/>
      <c r="D368" s="218" t="s">
        <v>234</v>
      </c>
      <c r="E368" s="41"/>
      <c r="F368" s="252" t="s">
        <v>638</v>
      </c>
      <c r="G368" s="41"/>
      <c r="H368" s="253">
        <v>3489</v>
      </c>
      <c r="I368" s="41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U368" s="18" t="s">
        <v>81</v>
      </c>
    </row>
    <row r="369" s="2" customFormat="1">
      <c r="A369" s="39"/>
      <c r="B369" s="40"/>
      <c r="C369" s="41"/>
      <c r="D369" s="218" t="s">
        <v>234</v>
      </c>
      <c r="E369" s="41"/>
      <c r="F369" s="251" t="s">
        <v>870</v>
      </c>
      <c r="G369" s="41"/>
      <c r="H369" s="41"/>
      <c r="I369" s="41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U369" s="18" t="s">
        <v>81</v>
      </c>
    </row>
    <row r="370" s="2" customFormat="1">
      <c r="A370" s="39"/>
      <c r="B370" s="40"/>
      <c r="C370" s="41"/>
      <c r="D370" s="218" t="s">
        <v>234</v>
      </c>
      <c r="E370" s="41"/>
      <c r="F370" s="252" t="s">
        <v>641</v>
      </c>
      <c r="G370" s="41"/>
      <c r="H370" s="253">
        <v>435</v>
      </c>
      <c r="I370" s="41"/>
      <c r="J370" s="41"/>
      <c r="K370" s="41"/>
      <c r="L370" s="45"/>
      <c r="M370" s="221"/>
      <c r="N370" s="222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U370" s="18" t="s">
        <v>81</v>
      </c>
    </row>
    <row r="371" s="2" customFormat="1" ht="16.5" customHeight="1">
      <c r="A371" s="39"/>
      <c r="B371" s="40"/>
      <c r="C371" s="254" t="s">
        <v>920</v>
      </c>
      <c r="D371" s="254" t="s">
        <v>280</v>
      </c>
      <c r="E371" s="255" t="s">
        <v>921</v>
      </c>
      <c r="F371" s="256" t="s">
        <v>922</v>
      </c>
      <c r="G371" s="257" t="s">
        <v>438</v>
      </c>
      <c r="H371" s="258">
        <v>78.480000000000004</v>
      </c>
      <c r="I371" s="259"/>
      <c r="J371" s="260">
        <f>ROUND(I371*H371,2)</f>
        <v>0</v>
      </c>
      <c r="K371" s="256" t="s">
        <v>672</v>
      </c>
      <c r="L371" s="261"/>
      <c r="M371" s="262" t="s">
        <v>19</v>
      </c>
      <c r="N371" s="263" t="s">
        <v>42</v>
      </c>
      <c r="O371" s="85"/>
      <c r="P371" s="214">
        <f>O371*H371</f>
        <v>0</v>
      </c>
      <c r="Q371" s="214">
        <v>0.001</v>
      </c>
      <c r="R371" s="214">
        <f>Q371*H371</f>
        <v>0.078480000000000008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172</v>
      </c>
      <c r="AT371" s="216" t="s">
        <v>280</v>
      </c>
      <c r="AU371" s="216" t="s">
        <v>81</v>
      </c>
      <c r="AY371" s="18" t="s">
        <v>134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79</v>
      </c>
      <c r="BK371" s="217">
        <f>ROUND(I371*H371,2)</f>
        <v>0</v>
      </c>
      <c r="BL371" s="18" t="s">
        <v>154</v>
      </c>
      <c r="BM371" s="216" t="s">
        <v>923</v>
      </c>
    </row>
    <row r="372" s="13" customFormat="1">
      <c r="A372" s="13"/>
      <c r="B372" s="229"/>
      <c r="C372" s="230"/>
      <c r="D372" s="218" t="s">
        <v>206</v>
      </c>
      <c r="E372" s="231" t="s">
        <v>19</v>
      </c>
      <c r="F372" s="232" t="s">
        <v>924</v>
      </c>
      <c r="G372" s="230"/>
      <c r="H372" s="233">
        <v>78.480000000000004</v>
      </c>
      <c r="I372" s="234"/>
      <c r="J372" s="230"/>
      <c r="K372" s="230"/>
      <c r="L372" s="235"/>
      <c r="M372" s="236"/>
      <c r="N372" s="237"/>
      <c r="O372" s="237"/>
      <c r="P372" s="237"/>
      <c r="Q372" s="237"/>
      <c r="R372" s="237"/>
      <c r="S372" s="237"/>
      <c r="T372" s="23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9" t="s">
        <v>206</v>
      </c>
      <c r="AU372" s="239" t="s">
        <v>81</v>
      </c>
      <c r="AV372" s="13" t="s">
        <v>81</v>
      </c>
      <c r="AW372" s="13" t="s">
        <v>32</v>
      </c>
      <c r="AX372" s="13" t="s">
        <v>79</v>
      </c>
      <c r="AY372" s="239" t="s">
        <v>134</v>
      </c>
    </row>
    <row r="373" s="2" customFormat="1">
      <c r="A373" s="39"/>
      <c r="B373" s="40"/>
      <c r="C373" s="41"/>
      <c r="D373" s="218" t="s">
        <v>234</v>
      </c>
      <c r="E373" s="41"/>
      <c r="F373" s="251" t="s">
        <v>869</v>
      </c>
      <c r="G373" s="41"/>
      <c r="H373" s="41"/>
      <c r="I373" s="41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U373" s="18" t="s">
        <v>81</v>
      </c>
    </row>
    <row r="374" s="2" customFormat="1">
      <c r="A374" s="39"/>
      <c r="B374" s="40"/>
      <c r="C374" s="41"/>
      <c r="D374" s="218" t="s">
        <v>234</v>
      </c>
      <c r="E374" s="41"/>
      <c r="F374" s="252" t="s">
        <v>638</v>
      </c>
      <c r="G374" s="41"/>
      <c r="H374" s="253">
        <v>3489</v>
      </c>
      <c r="I374" s="41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U374" s="18" t="s">
        <v>81</v>
      </c>
    </row>
    <row r="375" s="2" customFormat="1">
      <c r="A375" s="39"/>
      <c r="B375" s="40"/>
      <c r="C375" s="41"/>
      <c r="D375" s="218" t="s">
        <v>234</v>
      </c>
      <c r="E375" s="41"/>
      <c r="F375" s="251" t="s">
        <v>870</v>
      </c>
      <c r="G375" s="41"/>
      <c r="H375" s="41"/>
      <c r="I375" s="41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U375" s="18" t="s">
        <v>81</v>
      </c>
    </row>
    <row r="376" s="2" customFormat="1">
      <c r="A376" s="39"/>
      <c r="B376" s="40"/>
      <c r="C376" s="41"/>
      <c r="D376" s="218" t="s">
        <v>234</v>
      </c>
      <c r="E376" s="41"/>
      <c r="F376" s="252" t="s">
        <v>641</v>
      </c>
      <c r="G376" s="41"/>
      <c r="H376" s="253">
        <v>435</v>
      </c>
      <c r="I376" s="41"/>
      <c r="J376" s="41"/>
      <c r="K376" s="41"/>
      <c r="L376" s="45"/>
      <c r="M376" s="221"/>
      <c r="N376" s="222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U376" s="18" t="s">
        <v>81</v>
      </c>
    </row>
    <row r="377" s="2" customFormat="1" ht="24.15" customHeight="1">
      <c r="A377" s="39"/>
      <c r="B377" s="40"/>
      <c r="C377" s="205" t="s">
        <v>925</v>
      </c>
      <c r="D377" s="205" t="s">
        <v>137</v>
      </c>
      <c r="E377" s="206" t="s">
        <v>926</v>
      </c>
      <c r="F377" s="207" t="s">
        <v>927</v>
      </c>
      <c r="G377" s="208" t="s">
        <v>204</v>
      </c>
      <c r="H377" s="209">
        <v>3489</v>
      </c>
      <c r="I377" s="210"/>
      <c r="J377" s="211">
        <f>ROUND(I377*H377,2)</f>
        <v>0</v>
      </c>
      <c r="K377" s="207" t="s">
        <v>672</v>
      </c>
      <c r="L377" s="45"/>
      <c r="M377" s="212" t="s">
        <v>19</v>
      </c>
      <c r="N377" s="213" t="s">
        <v>42</v>
      </c>
      <c r="O377" s="85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154</v>
      </c>
      <c r="AT377" s="216" t="s">
        <v>137</v>
      </c>
      <c r="AU377" s="216" t="s">
        <v>81</v>
      </c>
      <c r="AY377" s="18" t="s">
        <v>134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79</v>
      </c>
      <c r="BK377" s="217">
        <f>ROUND(I377*H377,2)</f>
        <v>0</v>
      </c>
      <c r="BL377" s="18" t="s">
        <v>154</v>
      </c>
      <c r="BM377" s="216" t="s">
        <v>928</v>
      </c>
    </row>
    <row r="378" s="2" customFormat="1">
      <c r="A378" s="39"/>
      <c r="B378" s="40"/>
      <c r="C378" s="41"/>
      <c r="D378" s="285" t="s">
        <v>666</v>
      </c>
      <c r="E378" s="41"/>
      <c r="F378" s="286" t="s">
        <v>929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666</v>
      </c>
      <c r="AU378" s="18" t="s">
        <v>81</v>
      </c>
    </row>
    <row r="379" s="13" customFormat="1">
      <c r="A379" s="13"/>
      <c r="B379" s="229"/>
      <c r="C379" s="230"/>
      <c r="D379" s="218" t="s">
        <v>206</v>
      </c>
      <c r="E379" s="231" t="s">
        <v>19</v>
      </c>
      <c r="F379" s="232" t="s">
        <v>636</v>
      </c>
      <c r="G379" s="230"/>
      <c r="H379" s="233">
        <v>3489</v>
      </c>
      <c r="I379" s="234"/>
      <c r="J379" s="230"/>
      <c r="K379" s="230"/>
      <c r="L379" s="235"/>
      <c r="M379" s="236"/>
      <c r="N379" s="237"/>
      <c r="O379" s="237"/>
      <c r="P379" s="237"/>
      <c r="Q379" s="237"/>
      <c r="R379" s="237"/>
      <c r="S379" s="237"/>
      <c r="T379" s="23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9" t="s">
        <v>206</v>
      </c>
      <c r="AU379" s="239" t="s">
        <v>81</v>
      </c>
      <c r="AV379" s="13" t="s">
        <v>81</v>
      </c>
      <c r="AW379" s="13" t="s">
        <v>32</v>
      </c>
      <c r="AX379" s="13" t="s">
        <v>79</v>
      </c>
      <c r="AY379" s="239" t="s">
        <v>134</v>
      </c>
    </row>
    <row r="380" s="2" customFormat="1">
      <c r="A380" s="39"/>
      <c r="B380" s="40"/>
      <c r="C380" s="41"/>
      <c r="D380" s="218" t="s">
        <v>234</v>
      </c>
      <c r="E380" s="41"/>
      <c r="F380" s="251" t="s">
        <v>869</v>
      </c>
      <c r="G380" s="41"/>
      <c r="H380" s="41"/>
      <c r="I380" s="41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U380" s="18" t="s">
        <v>81</v>
      </c>
    </row>
    <row r="381" s="2" customFormat="1">
      <c r="A381" s="39"/>
      <c r="B381" s="40"/>
      <c r="C381" s="41"/>
      <c r="D381" s="218" t="s">
        <v>234</v>
      </c>
      <c r="E381" s="41"/>
      <c r="F381" s="252" t="s">
        <v>638</v>
      </c>
      <c r="G381" s="41"/>
      <c r="H381" s="253">
        <v>3489</v>
      </c>
      <c r="I381" s="41"/>
      <c r="J381" s="41"/>
      <c r="K381" s="41"/>
      <c r="L381" s="45"/>
      <c r="M381" s="221"/>
      <c r="N381" s="222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U381" s="18" t="s">
        <v>81</v>
      </c>
    </row>
    <row r="382" s="2" customFormat="1" ht="33" customHeight="1">
      <c r="A382" s="39"/>
      <c r="B382" s="40"/>
      <c r="C382" s="205" t="s">
        <v>631</v>
      </c>
      <c r="D382" s="205" t="s">
        <v>137</v>
      </c>
      <c r="E382" s="206" t="s">
        <v>930</v>
      </c>
      <c r="F382" s="207" t="s">
        <v>931</v>
      </c>
      <c r="G382" s="208" t="s">
        <v>204</v>
      </c>
      <c r="H382" s="209">
        <v>435</v>
      </c>
      <c r="I382" s="210"/>
      <c r="J382" s="211">
        <f>ROUND(I382*H382,2)</f>
        <v>0</v>
      </c>
      <c r="K382" s="207" t="s">
        <v>672</v>
      </c>
      <c r="L382" s="45"/>
      <c r="M382" s="212" t="s">
        <v>19</v>
      </c>
      <c r="N382" s="213" t="s">
        <v>42</v>
      </c>
      <c r="O382" s="85"/>
      <c r="P382" s="214">
        <f>O382*H382</f>
        <v>0</v>
      </c>
      <c r="Q382" s="214">
        <v>0</v>
      </c>
      <c r="R382" s="214">
        <f>Q382*H382</f>
        <v>0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154</v>
      </c>
      <c r="AT382" s="216" t="s">
        <v>137</v>
      </c>
      <c r="AU382" s="216" t="s">
        <v>81</v>
      </c>
      <c r="AY382" s="18" t="s">
        <v>134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79</v>
      </c>
      <c r="BK382" s="217">
        <f>ROUND(I382*H382,2)</f>
        <v>0</v>
      </c>
      <c r="BL382" s="18" t="s">
        <v>154</v>
      </c>
      <c r="BM382" s="216" t="s">
        <v>932</v>
      </c>
    </row>
    <row r="383" s="2" customFormat="1">
      <c r="A383" s="39"/>
      <c r="B383" s="40"/>
      <c r="C383" s="41"/>
      <c r="D383" s="285" t="s">
        <v>666</v>
      </c>
      <c r="E383" s="41"/>
      <c r="F383" s="286" t="s">
        <v>933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666</v>
      </c>
      <c r="AU383" s="18" t="s">
        <v>81</v>
      </c>
    </row>
    <row r="384" s="13" customFormat="1">
      <c r="A384" s="13"/>
      <c r="B384" s="229"/>
      <c r="C384" s="230"/>
      <c r="D384" s="218" t="s">
        <v>206</v>
      </c>
      <c r="E384" s="231" t="s">
        <v>19</v>
      </c>
      <c r="F384" s="232" t="s">
        <v>639</v>
      </c>
      <c r="G384" s="230"/>
      <c r="H384" s="233">
        <v>435</v>
      </c>
      <c r="I384" s="234"/>
      <c r="J384" s="230"/>
      <c r="K384" s="230"/>
      <c r="L384" s="235"/>
      <c r="M384" s="236"/>
      <c r="N384" s="237"/>
      <c r="O384" s="237"/>
      <c r="P384" s="237"/>
      <c r="Q384" s="237"/>
      <c r="R384" s="237"/>
      <c r="S384" s="237"/>
      <c r="T384" s="23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9" t="s">
        <v>206</v>
      </c>
      <c r="AU384" s="239" t="s">
        <v>81</v>
      </c>
      <c r="AV384" s="13" t="s">
        <v>81</v>
      </c>
      <c r="AW384" s="13" t="s">
        <v>32</v>
      </c>
      <c r="AX384" s="13" t="s">
        <v>79</v>
      </c>
      <c r="AY384" s="239" t="s">
        <v>134</v>
      </c>
    </row>
    <row r="385" s="2" customFormat="1">
      <c r="A385" s="39"/>
      <c r="B385" s="40"/>
      <c r="C385" s="41"/>
      <c r="D385" s="218" t="s">
        <v>234</v>
      </c>
      <c r="E385" s="41"/>
      <c r="F385" s="251" t="s">
        <v>870</v>
      </c>
      <c r="G385" s="41"/>
      <c r="H385" s="41"/>
      <c r="I385" s="41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U385" s="18" t="s">
        <v>81</v>
      </c>
    </row>
    <row r="386" s="2" customFormat="1">
      <c r="A386" s="39"/>
      <c r="B386" s="40"/>
      <c r="C386" s="41"/>
      <c r="D386" s="218" t="s">
        <v>234</v>
      </c>
      <c r="E386" s="41"/>
      <c r="F386" s="252" t="s">
        <v>641</v>
      </c>
      <c r="G386" s="41"/>
      <c r="H386" s="253">
        <v>435</v>
      </c>
      <c r="I386" s="41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U386" s="18" t="s">
        <v>81</v>
      </c>
    </row>
    <row r="387" s="2" customFormat="1" ht="44.25" customHeight="1">
      <c r="A387" s="39"/>
      <c r="B387" s="40"/>
      <c r="C387" s="205" t="s">
        <v>934</v>
      </c>
      <c r="D387" s="205" t="s">
        <v>137</v>
      </c>
      <c r="E387" s="206" t="s">
        <v>935</v>
      </c>
      <c r="F387" s="207" t="s">
        <v>936</v>
      </c>
      <c r="G387" s="208" t="s">
        <v>307</v>
      </c>
      <c r="H387" s="209">
        <v>3.9239999999999999</v>
      </c>
      <c r="I387" s="210"/>
      <c r="J387" s="211">
        <f>ROUND(I387*H387,2)</f>
        <v>0</v>
      </c>
      <c r="K387" s="207" t="s">
        <v>672</v>
      </c>
      <c r="L387" s="45"/>
      <c r="M387" s="212" t="s">
        <v>19</v>
      </c>
      <c r="N387" s="213" t="s">
        <v>42</v>
      </c>
      <c r="O387" s="85"/>
      <c r="P387" s="214">
        <f>O387*H387</f>
        <v>0</v>
      </c>
      <c r="Q387" s="214">
        <v>0</v>
      </c>
      <c r="R387" s="214">
        <f>Q387*H387</f>
        <v>0</v>
      </c>
      <c r="S387" s="214">
        <v>0</v>
      </c>
      <c r="T387" s="21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6" t="s">
        <v>154</v>
      </c>
      <c r="AT387" s="216" t="s">
        <v>137</v>
      </c>
      <c r="AU387" s="216" t="s">
        <v>81</v>
      </c>
      <c r="AY387" s="18" t="s">
        <v>134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79</v>
      </c>
      <c r="BK387" s="217">
        <f>ROUND(I387*H387,2)</f>
        <v>0</v>
      </c>
      <c r="BL387" s="18" t="s">
        <v>154</v>
      </c>
      <c r="BM387" s="216" t="s">
        <v>937</v>
      </c>
    </row>
    <row r="388" s="2" customFormat="1">
      <c r="A388" s="39"/>
      <c r="B388" s="40"/>
      <c r="C388" s="41"/>
      <c r="D388" s="285" t="s">
        <v>666</v>
      </c>
      <c r="E388" s="41"/>
      <c r="F388" s="286" t="s">
        <v>938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666</v>
      </c>
      <c r="AU388" s="18" t="s">
        <v>81</v>
      </c>
    </row>
    <row r="389" s="13" customFormat="1">
      <c r="A389" s="13"/>
      <c r="B389" s="229"/>
      <c r="C389" s="230"/>
      <c r="D389" s="218" t="s">
        <v>206</v>
      </c>
      <c r="E389" s="231" t="s">
        <v>19</v>
      </c>
      <c r="F389" s="232" t="s">
        <v>939</v>
      </c>
      <c r="G389" s="230"/>
      <c r="H389" s="233">
        <v>3.9239999999999999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9" t="s">
        <v>206</v>
      </c>
      <c r="AU389" s="239" t="s">
        <v>81</v>
      </c>
      <c r="AV389" s="13" t="s">
        <v>81</v>
      </c>
      <c r="AW389" s="13" t="s">
        <v>32</v>
      </c>
      <c r="AX389" s="13" t="s">
        <v>79</v>
      </c>
      <c r="AY389" s="239" t="s">
        <v>134</v>
      </c>
    </row>
    <row r="390" s="2" customFormat="1">
      <c r="A390" s="39"/>
      <c r="B390" s="40"/>
      <c r="C390" s="41"/>
      <c r="D390" s="218" t="s">
        <v>234</v>
      </c>
      <c r="E390" s="41"/>
      <c r="F390" s="251" t="s">
        <v>869</v>
      </c>
      <c r="G390" s="41"/>
      <c r="H390" s="41"/>
      <c r="I390" s="41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U390" s="18" t="s">
        <v>81</v>
      </c>
    </row>
    <row r="391" s="2" customFormat="1">
      <c r="A391" s="39"/>
      <c r="B391" s="40"/>
      <c r="C391" s="41"/>
      <c r="D391" s="218" t="s">
        <v>234</v>
      </c>
      <c r="E391" s="41"/>
      <c r="F391" s="252" t="s">
        <v>638</v>
      </c>
      <c r="G391" s="41"/>
      <c r="H391" s="253">
        <v>3489</v>
      </c>
      <c r="I391" s="41"/>
      <c r="J391" s="41"/>
      <c r="K391" s="41"/>
      <c r="L391" s="45"/>
      <c r="M391" s="221"/>
      <c r="N391" s="222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U391" s="18" t="s">
        <v>81</v>
      </c>
    </row>
    <row r="392" s="2" customFormat="1">
      <c r="A392" s="39"/>
      <c r="B392" s="40"/>
      <c r="C392" s="41"/>
      <c r="D392" s="218" t="s">
        <v>234</v>
      </c>
      <c r="E392" s="41"/>
      <c r="F392" s="251" t="s">
        <v>870</v>
      </c>
      <c r="G392" s="41"/>
      <c r="H392" s="41"/>
      <c r="I392" s="41"/>
      <c r="J392" s="41"/>
      <c r="K392" s="41"/>
      <c r="L392" s="45"/>
      <c r="M392" s="221"/>
      <c r="N392" s="222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U392" s="18" t="s">
        <v>81</v>
      </c>
    </row>
    <row r="393" s="2" customFormat="1">
      <c r="A393" s="39"/>
      <c r="B393" s="40"/>
      <c r="C393" s="41"/>
      <c r="D393" s="218" t="s">
        <v>234</v>
      </c>
      <c r="E393" s="41"/>
      <c r="F393" s="252" t="s">
        <v>641</v>
      </c>
      <c r="G393" s="41"/>
      <c r="H393" s="253">
        <v>435</v>
      </c>
      <c r="I393" s="41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U393" s="18" t="s">
        <v>81</v>
      </c>
    </row>
    <row r="394" s="2" customFormat="1" ht="37.8" customHeight="1">
      <c r="A394" s="39"/>
      <c r="B394" s="40"/>
      <c r="C394" s="205" t="s">
        <v>940</v>
      </c>
      <c r="D394" s="205" t="s">
        <v>137</v>
      </c>
      <c r="E394" s="206" t="s">
        <v>941</v>
      </c>
      <c r="F394" s="207" t="s">
        <v>942</v>
      </c>
      <c r="G394" s="208" t="s">
        <v>204</v>
      </c>
      <c r="H394" s="209">
        <v>2063</v>
      </c>
      <c r="I394" s="210"/>
      <c r="J394" s="211">
        <f>ROUND(I394*H394,2)</f>
        <v>0</v>
      </c>
      <c r="K394" s="207" t="s">
        <v>664</v>
      </c>
      <c r="L394" s="45"/>
      <c r="M394" s="212" t="s">
        <v>19</v>
      </c>
      <c r="N394" s="213" t="s">
        <v>42</v>
      </c>
      <c r="O394" s="85"/>
      <c r="P394" s="214">
        <f>O394*H394</f>
        <v>0</v>
      </c>
      <c r="Q394" s="214">
        <v>0</v>
      </c>
      <c r="R394" s="214">
        <f>Q394*H394</f>
        <v>0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154</v>
      </c>
      <c r="AT394" s="216" t="s">
        <v>137</v>
      </c>
      <c r="AU394" s="216" t="s">
        <v>81</v>
      </c>
      <c r="AY394" s="18" t="s">
        <v>134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79</v>
      </c>
      <c r="BK394" s="217">
        <f>ROUND(I394*H394,2)</f>
        <v>0</v>
      </c>
      <c r="BL394" s="18" t="s">
        <v>154</v>
      </c>
      <c r="BM394" s="216" t="s">
        <v>943</v>
      </c>
    </row>
    <row r="395" s="2" customFormat="1">
      <c r="A395" s="39"/>
      <c r="B395" s="40"/>
      <c r="C395" s="41"/>
      <c r="D395" s="285" t="s">
        <v>666</v>
      </c>
      <c r="E395" s="41"/>
      <c r="F395" s="286" t="s">
        <v>944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666</v>
      </c>
      <c r="AU395" s="18" t="s">
        <v>81</v>
      </c>
    </row>
    <row r="396" s="2" customFormat="1">
      <c r="A396" s="39"/>
      <c r="B396" s="40"/>
      <c r="C396" s="41"/>
      <c r="D396" s="218" t="s">
        <v>143</v>
      </c>
      <c r="E396" s="41"/>
      <c r="F396" s="219" t="s">
        <v>945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143</v>
      </c>
      <c r="AU396" s="18" t="s">
        <v>81</v>
      </c>
    </row>
    <row r="397" s="13" customFormat="1">
      <c r="A397" s="13"/>
      <c r="B397" s="229"/>
      <c r="C397" s="230"/>
      <c r="D397" s="218" t="s">
        <v>206</v>
      </c>
      <c r="E397" s="231" t="s">
        <v>19</v>
      </c>
      <c r="F397" s="232" t="s">
        <v>642</v>
      </c>
      <c r="G397" s="230"/>
      <c r="H397" s="233">
        <v>2063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9" t="s">
        <v>206</v>
      </c>
      <c r="AU397" s="239" t="s">
        <v>81</v>
      </c>
      <c r="AV397" s="13" t="s">
        <v>81</v>
      </c>
      <c r="AW397" s="13" t="s">
        <v>32</v>
      </c>
      <c r="AX397" s="13" t="s">
        <v>79</v>
      </c>
      <c r="AY397" s="239" t="s">
        <v>134</v>
      </c>
    </row>
    <row r="398" s="2" customFormat="1">
      <c r="A398" s="39"/>
      <c r="B398" s="40"/>
      <c r="C398" s="41"/>
      <c r="D398" s="218" t="s">
        <v>234</v>
      </c>
      <c r="E398" s="41"/>
      <c r="F398" s="251" t="s">
        <v>946</v>
      </c>
      <c r="G398" s="41"/>
      <c r="H398" s="41"/>
      <c r="I398" s="41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U398" s="18" t="s">
        <v>81</v>
      </c>
    </row>
    <row r="399" s="2" customFormat="1">
      <c r="A399" s="39"/>
      <c r="B399" s="40"/>
      <c r="C399" s="41"/>
      <c r="D399" s="218" t="s">
        <v>234</v>
      </c>
      <c r="E399" s="41"/>
      <c r="F399" s="252" t="s">
        <v>644</v>
      </c>
      <c r="G399" s="41"/>
      <c r="H399" s="253">
        <v>2063</v>
      </c>
      <c r="I399" s="41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U399" s="18" t="s">
        <v>81</v>
      </c>
    </row>
    <row r="400" s="2" customFormat="1" ht="16.5" customHeight="1">
      <c r="A400" s="39"/>
      <c r="B400" s="40"/>
      <c r="C400" s="254" t="s">
        <v>947</v>
      </c>
      <c r="D400" s="254" t="s">
        <v>280</v>
      </c>
      <c r="E400" s="255" t="s">
        <v>948</v>
      </c>
      <c r="F400" s="256" t="s">
        <v>949</v>
      </c>
      <c r="G400" s="257" t="s">
        <v>438</v>
      </c>
      <c r="H400" s="258">
        <v>3.0950000000000002</v>
      </c>
      <c r="I400" s="259"/>
      <c r="J400" s="260">
        <f>ROUND(I400*H400,2)</f>
        <v>0</v>
      </c>
      <c r="K400" s="256" t="s">
        <v>664</v>
      </c>
      <c r="L400" s="261"/>
      <c r="M400" s="262" t="s">
        <v>19</v>
      </c>
      <c r="N400" s="263" t="s">
        <v>42</v>
      </c>
      <c r="O400" s="85"/>
      <c r="P400" s="214">
        <f>O400*H400</f>
        <v>0</v>
      </c>
      <c r="Q400" s="214">
        <v>0.001</v>
      </c>
      <c r="R400" s="214">
        <f>Q400*H400</f>
        <v>0.0030950000000000001</v>
      </c>
      <c r="S400" s="214">
        <v>0</v>
      </c>
      <c r="T400" s="21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6" t="s">
        <v>172</v>
      </c>
      <c r="AT400" s="216" t="s">
        <v>280</v>
      </c>
      <c r="AU400" s="216" t="s">
        <v>81</v>
      </c>
      <c r="AY400" s="18" t="s">
        <v>134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79</v>
      </c>
      <c r="BK400" s="217">
        <f>ROUND(I400*H400,2)</f>
        <v>0</v>
      </c>
      <c r="BL400" s="18" t="s">
        <v>154</v>
      </c>
      <c r="BM400" s="216" t="s">
        <v>950</v>
      </c>
    </row>
    <row r="401" s="13" customFormat="1">
      <c r="A401" s="13"/>
      <c r="B401" s="229"/>
      <c r="C401" s="230"/>
      <c r="D401" s="218" t="s">
        <v>206</v>
      </c>
      <c r="E401" s="230"/>
      <c r="F401" s="232" t="s">
        <v>951</v>
      </c>
      <c r="G401" s="230"/>
      <c r="H401" s="233">
        <v>3.0950000000000002</v>
      </c>
      <c r="I401" s="234"/>
      <c r="J401" s="230"/>
      <c r="K401" s="230"/>
      <c r="L401" s="235"/>
      <c r="M401" s="236"/>
      <c r="N401" s="237"/>
      <c r="O401" s="237"/>
      <c r="P401" s="237"/>
      <c r="Q401" s="237"/>
      <c r="R401" s="237"/>
      <c r="S401" s="237"/>
      <c r="T401" s="23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9" t="s">
        <v>206</v>
      </c>
      <c r="AU401" s="239" t="s">
        <v>81</v>
      </c>
      <c r="AV401" s="13" t="s">
        <v>81</v>
      </c>
      <c r="AW401" s="13" t="s">
        <v>4</v>
      </c>
      <c r="AX401" s="13" t="s">
        <v>79</v>
      </c>
      <c r="AY401" s="239" t="s">
        <v>134</v>
      </c>
    </row>
    <row r="402" s="2" customFormat="1" ht="21.75" customHeight="1">
      <c r="A402" s="39"/>
      <c r="B402" s="40"/>
      <c r="C402" s="205" t="s">
        <v>952</v>
      </c>
      <c r="D402" s="205" t="s">
        <v>137</v>
      </c>
      <c r="E402" s="206" t="s">
        <v>953</v>
      </c>
      <c r="F402" s="207" t="s">
        <v>954</v>
      </c>
      <c r="G402" s="208" t="s">
        <v>204</v>
      </c>
      <c r="H402" s="209">
        <v>2063</v>
      </c>
      <c r="I402" s="210"/>
      <c r="J402" s="211">
        <f>ROUND(I402*H402,2)</f>
        <v>0</v>
      </c>
      <c r="K402" s="207" t="s">
        <v>664</v>
      </c>
      <c r="L402" s="45"/>
      <c r="M402" s="212" t="s">
        <v>19</v>
      </c>
      <c r="N402" s="213" t="s">
        <v>42</v>
      </c>
      <c r="O402" s="85"/>
      <c r="P402" s="214">
        <f>O402*H402</f>
        <v>0</v>
      </c>
      <c r="Q402" s="214">
        <v>0</v>
      </c>
      <c r="R402" s="214">
        <f>Q402*H402</f>
        <v>0</v>
      </c>
      <c r="S402" s="214">
        <v>0</v>
      </c>
      <c r="T402" s="21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6" t="s">
        <v>154</v>
      </c>
      <c r="AT402" s="216" t="s">
        <v>137</v>
      </c>
      <c r="AU402" s="216" t="s">
        <v>81</v>
      </c>
      <c r="AY402" s="18" t="s">
        <v>134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79</v>
      </c>
      <c r="BK402" s="217">
        <f>ROUND(I402*H402,2)</f>
        <v>0</v>
      </c>
      <c r="BL402" s="18" t="s">
        <v>154</v>
      </c>
      <c r="BM402" s="216" t="s">
        <v>955</v>
      </c>
    </row>
    <row r="403" s="2" customFormat="1">
      <c r="A403" s="39"/>
      <c r="B403" s="40"/>
      <c r="C403" s="41"/>
      <c r="D403" s="285" t="s">
        <v>666</v>
      </c>
      <c r="E403" s="41"/>
      <c r="F403" s="286" t="s">
        <v>956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666</v>
      </c>
      <c r="AU403" s="18" t="s">
        <v>81</v>
      </c>
    </row>
    <row r="404" s="2" customFormat="1">
      <c r="A404" s="39"/>
      <c r="B404" s="40"/>
      <c r="C404" s="41"/>
      <c r="D404" s="218" t="s">
        <v>143</v>
      </c>
      <c r="E404" s="41"/>
      <c r="F404" s="219" t="s">
        <v>945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143</v>
      </c>
      <c r="AU404" s="18" t="s">
        <v>81</v>
      </c>
    </row>
    <row r="405" s="13" customFormat="1">
      <c r="A405" s="13"/>
      <c r="B405" s="229"/>
      <c r="C405" s="230"/>
      <c r="D405" s="218" t="s">
        <v>206</v>
      </c>
      <c r="E405" s="231" t="s">
        <v>19</v>
      </c>
      <c r="F405" s="232" t="s">
        <v>642</v>
      </c>
      <c r="G405" s="230"/>
      <c r="H405" s="233">
        <v>2063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206</v>
      </c>
      <c r="AU405" s="239" t="s">
        <v>81</v>
      </c>
      <c r="AV405" s="13" t="s">
        <v>81</v>
      </c>
      <c r="AW405" s="13" t="s">
        <v>32</v>
      </c>
      <c r="AX405" s="13" t="s">
        <v>79</v>
      </c>
      <c r="AY405" s="239" t="s">
        <v>134</v>
      </c>
    </row>
    <row r="406" s="2" customFormat="1">
      <c r="A406" s="39"/>
      <c r="B406" s="40"/>
      <c r="C406" s="41"/>
      <c r="D406" s="218" t="s">
        <v>234</v>
      </c>
      <c r="E406" s="41"/>
      <c r="F406" s="251" t="s">
        <v>946</v>
      </c>
      <c r="G406" s="41"/>
      <c r="H406" s="41"/>
      <c r="I406" s="41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U406" s="18" t="s">
        <v>81</v>
      </c>
    </row>
    <row r="407" s="2" customFormat="1">
      <c r="A407" s="39"/>
      <c r="B407" s="40"/>
      <c r="C407" s="41"/>
      <c r="D407" s="218" t="s">
        <v>234</v>
      </c>
      <c r="E407" s="41"/>
      <c r="F407" s="252" t="s">
        <v>644</v>
      </c>
      <c r="G407" s="41"/>
      <c r="H407" s="253">
        <v>2063</v>
      </c>
      <c r="I407" s="41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U407" s="18" t="s">
        <v>81</v>
      </c>
    </row>
    <row r="408" s="2" customFormat="1" ht="24.15" customHeight="1">
      <c r="A408" s="39"/>
      <c r="B408" s="40"/>
      <c r="C408" s="205" t="s">
        <v>957</v>
      </c>
      <c r="D408" s="205" t="s">
        <v>137</v>
      </c>
      <c r="E408" s="206" t="s">
        <v>958</v>
      </c>
      <c r="F408" s="207" t="s">
        <v>959</v>
      </c>
      <c r="G408" s="208" t="s">
        <v>204</v>
      </c>
      <c r="H408" s="209">
        <v>2063</v>
      </c>
      <c r="I408" s="210"/>
      <c r="J408" s="211">
        <f>ROUND(I408*H408,2)</f>
        <v>0</v>
      </c>
      <c r="K408" s="207" t="s">
        <v>664</v>
      </c>
      <c r="L408" s="45"/>
      <c r="M408" s="212" t="s">
        <v>19</v>
      </c>
      <c r="N408" s="213" t="s">
        <v>42</v>
      </c>
      <c r="O408" s="85"/>
      <c r="P408" s="214">
        <f>O408*H408</f>
        <v>0</v>
      </c>
      <c r="Q408" s="214">
        <v>0</v>
      </c>
      <c r="R408" s="214">
        <f>Q408*H408</f>
        <v>0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154</v>
      </c>
      <c r="AT408" s="216" t="s">
        <v>137</v>
      </c>
      <c r="AU408" s="216" t="s">
        <v>81</v>
      </c>
      <c r="AY408" s="18" t="s">
        <v>134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79</v>
      </c>
      <c r="BK408" s="217">
        <f>ROUND(I408*H408,2)</f>
        <v>0</v>
      </c>
      <c r="BL408" s="18" t="s">
        <v>154</v>
      </c>
      <c r="BM408" s="216" t="s">
        <v>960</v>
      </c>
    </row>
    <row r="409" s="2" customFormat="1">
      <c r="A409" s="39"/>
      <c r="B409" s="40"/>
      <c r="C409" s="41"/>
      <c r="D409" s="285" t="s">
        <v>666</v>
      </c>
      <c r="E409" s="41"/>
      <c r="F409" s="286" t="s">
        <v>961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666</v>
      </c>
      <c r="AU409" s="18" t="s">
        <v>81</v>
      </c>
    </row>
    <row r="410" s="2" customFormat="1">
      <c r="A410" s="39"/>
      <c r="B410" s="40"/>
      <c r="C410" s="41"/>
      <c r="D410" s="218" t="s">
        <v>143</v>
      </c>
      <c r="E410" s="41"/>
      <c r="F410" s="219" t="s">
        <v>945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143</v>
      </c>
      <c r="AU410" s="18" t="s">
        <v>81</v>
      </c>
    </row>
    <row r="411" s="13" customFormat="1">
      <c r="A411" s="13"/>
      <c r="B411" s="229"/>
      <c r="C411" s="230"/>
      <c r="D411" s="218" t="s">
        <v>206</v>
      </c>
      <c r="E411" s="231" t="s">
        <v>19</v>
      </c>
      <c r="F411" s="232" t="s">
        <v>642</v>
      </c>
      <c r="G411" s="230"/>
      <c r="H411" s="233">
        <v>2063</v>
      </c>
      <c r="I411" s="234"/>
      <c r="J411" s="230"/>
      <c r="K411" s="230"/>
      <c r="L411" s="235"/>
      <c r="M411" s="236"/>
      <c r="N411" s="237"/>
      <c r="O411" s="237"/>
      <c r="P411" s="237"/>
      <c r="Q411" s="237"/>
      <c r="R411" s="237"/>
      <c r="S411" s="237"/>
      <c r="T411" s="23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9" t="s">
        <v>206</v>
      </c>
      <c r="AU411" s="239" t="s">
        <v>81</v>
      </c>
      <c r="AV411" s="13" t="s">
        <v>81</v>
      </c>
      <c r="AW411" s="13" t="s">
        <v>32</v>
      </c>
      <c r="AX411" s="13" t="s">
        <v>79</v>
      </c>
      <c r="AY411" s="239" t="s">
        <v>134</v>
      </c>
    </row>
    <row r="412" s="2" customFormat="1">
      <c r="A412" s="39"/>
      <c r="B412" s="40"/>
      <c r="C412" s="41"/>
      <c r="D412" s="218" t="s">
        <v>234</v>
      </c>
      <c r="E412" s="41"/>
      <c r="F412" s="251" t="s">
        <v>946</v>
      </c>
      <c r="G412" s="41"/>
      <c r="H412" s="41"/>
      <c r="I412" s="41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U412" s="18" t="s">
        <v>81</v>
      </c>
    </row>
    <row r="413" s="2" customFormat="1">
      <c r="A413" s="39"/>
      <c r="B413" s="40"/>
      <c r="C413" s="41"/>
      <c r="D413" s="218" t="s">
        <v>234</v>
      </c>
      <c r="E413" s="41"/>
      <c r="F413" s="252" t="s">
        <v>644</v>
      </c>
      <c r="G413" s="41"/>
      <c r="H413" s="253">
        <v>2063</v>
      </c>
      <c r="I413" s="41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U413" s="18" t="s">
        <v>81</v>
      </c>
    </row>
    <row r="414" s="12" customFormat="1" ht="22.8" customHeight="1">
      <c r="A414" s="12"/>
      <c r="B414" s="189"/>
      <c r="C414" s="190"/>
      <c r="D414" s="191" t="s">
        <v>70</v>
      </c>
      <c r="E414" s="203" t="s">
        <v>962</v>
      </c>
      <c r="F414" s="203" t="s">
        <v>963</v>
      </c>
      <c r="G414" s="190"/>
      <c r="H414" s="190"/>
      <c r="I414" s="193"/>
      <c r="J414" s="204">
        <f>BK414</f>
        <v>0</v>
      </c>
      <c r="K414" s="190"/>
      <c r="L414" s="195"/>
      <c r="M414" s="196"/>
      <c r="N414" s="197"/>
      <c r="O414" s="197"/>
      <c r="P414" s="198">
        <f>SUM(P415:P539)</f>
        <v>0</v>
      </c>
      <c r="Q414" s="197"/>
      <c r="R414" s="198">
        <f>SUM(R415:R539)</f>
        <v>36.853000000000002</v>
      </c>
      <c r="S414" s="197"/>
      <c r="T414" s="199">
        <f>SUM(T415:T539)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00" t="s">
        <v>79</v>
      </c>
      <c r="AT414" s="201" t="s">
        <v>70</v>
      </c>
      <c r="AU414" s="201" t="s">
        <v>79</v>
      </c>
      <c r="AY414" s="200" t="s">
        <v>134</v>
      </c>
      <c r="BK414" s="202">
        <f>SUM(BK415:BK539)</f>
        <v>0</v>
      </c>
    </row>
    <row r="415" s="2" customFormat="1" ht="24.15" customHeight="1">
      <c r="A415" s="39"/>
      <c r="B415" s="40"/>
      <c r="C415" s="205" t="s">
        <v>964</v>
      </c>
      <c r="D415" s="205" t="s">
        <v>137</v>
      </c>
      <c r="E415" s="206" t="s">
        <v>965</v>
      </c>
      <c r="F415" s="207" t="s">
        <v>966</v>
      </c>
      <c r="G415" s="208" t="s">
        <v>204</v>
      </c>
      <c r="H415" s="209">
        <v>138</v>
      </c>
      <c r="I415" s="210"/>
      <c r="J415" s="211">
        <f>ROUND(I415*H415,2)</f>
        <v>0</v>
      </c>
      <c r="K415" s="207" t="s">
        <v>664</v>
      </c>
      <c r="L415" s="45"/>
      <c r="M415" s="212" t="s">
        <v>19</v>
      </c>
      <c r="N415" s="213" t="s">
        <v>42</v>
      </c>
      <c r="O415" s="85"/>
      <c r="P415" s="214">
        <f>O415*H415</f>
        <v>0</v>
      </c>
      <c r="Q415" s="214">
        <v>0</v>
      </c>
      <c r="R415" s="214">
        <f>Q415*H415</f>
        <v>0</v>
      </c>
      <c r="S415" s="214">
        <v>0</v>
      </c>
      <c r="T415" s="215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6" t="s">
        <v>154</v>
      </c>
      <c r="AT415" s="216" t="s">
        <v>137</v>
      </c>
      <c r="AU415" s="216" t="s">
        <v>81</v>
      </c>
      <c r="AY415" s="18" t="s">
        <v>134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8" t="s">
        <v>79</v>
      </c>
      <c r="BK415" s="217">
        <f>ROUND(I415*H415,2)</f>
        <v>0</v>
      </c>
      <c r="BL415" s="18" t="s">
        <v>154</v>
      </c>
      <c r="BM415" s="216" t="s">
        <v>967</v>
      </c>
    </row>
    <row r="416" s="2" customFormat="1">
      <c r="A416" s="39"/>
      <c r="B416" s="40"/>
      <c r="C416" s="41"/>
      <c r="D416" s="285" t="s">
        <v>666</v>
      </c>
      <c r="E416" s="41"/>
      <c r="F416" s="286" t="s">
        <v>968</v>
      </c>
      <c r="G416" s="41"/>
      <c r="H416" s="41"/>
      <c r="I416" s="220"/>
      <c r="J416" s="41"/>
      <c r="K416" s="41"/>
      <c r="L416" s="45"/>
      <c r="M416" s="221"/>
      <c r="N416" s="222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666</v>
      </c>
      <c r="AU416" s="18" t="s">
        <v>81</v>
      </c>
    </row>
    <row r="417" s="2" customFormat="1">
      <c r="A417" s="39"/>
      <c r="B417" s="40"/>
      <c r="C417" s="41"/>
      <c r="D417" s="218" t="s">
        <v>143</v>
      </c>
      <c r="E417" s="41"/>
      <c r="F417" s="219" t="s">
        <v>969</v>
      </c>
      <c r="G417" s="41"/>
      <c r="H417" s="41"/>
      <c r="I417" s="220"/>
      <c r="J417" s="41"/>
      <c r="K417" s="41"/>
      <c r="L417" s="45"/>
      <c r="M417" s="221"/>
      <c r="N417" s="222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143</v>
      </c>
      <c r="AU417" s="18" t="s">
        <v>81</v>
      </c>
    </row>
    <row r="418" s="13" customFormat="1">
      <c r="A418" s="13"/>
      <c r="B418" s="229"/>
      <c r="C418" s="230"/>
      <c r="D418" s="218" t="s">
        <v>206</v>
      </c>
      <c r="E418" s="231" t="s">
        <v>19</v>
      </c>
      <c r="F418" s="232" t="s">
        <v>632</v>
      </c>
      <c r="G418" s="230"/>
      <c r="H418" s="233">
        <v>138</v>
      </c>
      <c r="I418" s="234"/>
      <c r="J418" s="230"/>
      <c r="K418" s="230"/>
      <c r="L418" s="235"/>
      <c r="M418" s="236"/>
      <c r="N418" s="237"/>
      <c r="O418" s="237"/>
      <c r="P418" s="237"/>
      <c r="Q418" s="237"/>
      <c r="R418" s="237"/>
      <c r="S418" s="237"/>
      <c r="T418" s="23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9" t="s">
        <v>206</v>
      </c>
      <c r="AU418" s="239" t="s">
        <v>81</v>
      </c>
      <c r="AV418" s="13" t="s">
        <v>81</v>
      </c>
      <c r="AW418" s="13" t="s">
        <v>32</v>
      </c>
      <c r="AX418" s="13" t="s">
        <v>79</v>
      </c>
      <c r="AY418" s="239" t="s">
        <v>134</v>
      </c>
    </row>
    <row r="419" s="2" customFormat="1">
      <c r="A419" s="39"/>
      <c r="B419" s="40"/>
      <c r="C419" s="41"/>
      <c r="D419" s="218" t="s">
        <v>234</v>
      </c>
      <c r="E419" s="41"/>
      <c r="F419" s="251" t="s">
        <v>970</v>
      </c>
      <c r="G419" s="41"/>
      <c r="H419" s="41"/>
      <c r="I419" s="41"/>
      <c r="J419" s="41"/>
      <c r="K419" s="41"/>
      <c r="L419" s="45"/>
      <c r="M419" s="221"/>
      <c r="N419" s="222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U419" s="18" t="s">
        <v>81</v>
      </c>
    </row>
    <row r="420" s="2" customFormat="1">
      <c r="A420" s="39"/>
      <c r="B420" s="40"/>
      <c r="C420" s="41"/>
      <c r="D420" s="218" t="s">
        <v>234</v>
      </c>
      <c r="E420" s="41"/>
      <c r="F420" s="252" t="s">
        <v>633</v>
      </c>
      <c r="G420" s="41"/>
      <c r="H420" s="253">
        <v>138</v>
      </c>
      <c r="I420" s="41"/>
      <c r="J420" s="41"/>
      <c r="K420" s="41"/>
      <c r="L420" s="45"/>
      <c r="M420" s="221"/>
      <c r="N420" s="222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U420" s="18" t="s">
        <v>81</v>
      </c>
    </row>
    <row r="421" s="2" customFormat="1" ht="62.7" customHeight="1">
      <c r="A421" s="39"/>
      <c r="B421" s="40"/>
      <c r="C421" s="205" t="s">
        <v>971</v>
      </c>
      <c r="D421" s="205" t="s">
        <v>137</v>
      </c>
      <c r="E421" s="206" t="s">
        <v>972</v>
      </c>
      <c r="F421" s="207" t="s">
        <v>973</v>
      </c>
      <c r="G421" s="208" t="s">
        <v>229</v>
      </c>
      <c r="H421" s="209">
        <v>55.200000000000003</v>
      </c>
      <c r="I421" s="210"/>
      <c r="J421" s="211">
        <f>ROUND(I421*H421,2)</f>
        <v>0</v>
      </c>
      <c r="K421" s="207" t="s">
        <v>672</v>
      </c>
      <c r="L421" s="45"/>
      <c r="M421" s="212" t="s">
        <v>19</v>
      </c>
      <c r="N421" s="213" t="s">
        <v>42</v>
      </c>
      <c r="O421" s="85"/>
      <c r="P421" s="214">
        <f>O421*H421</f>
        <v>0</v>
      </c>
      <c r="Q421" s="214">
        <v>0</v>
      </c>
      <c r="R421" s="214">
        <f>Q421*H421</f>
        <v>0</v>
      </c>
      <c r="S421" s="214">
        <v>0</v>
      </c>
      <c r="T421" s="215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6" t="s">
        <v>154</v>
      </c>
      <c r="AT421" s="216" t="s">
        <v>137</v>
      </c>
      <c r="AU421" s="216" t="s">
        <v>81</v>
      </c>
      <c r="AY421" s="18" t="s">
        <v>134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8" t="s">
        <v>79</v>
      </c>
      <c r="BK421" s="217">
        <f>ROUND(I421*H421,2)</f>
        <v>0</v>
      </c>
      <c r="BL421" s="18" t="s">
        <v>154</v>
      </c>
      <c r="BM421" s="216" t="s">
        <v>974</v>
      </c>
    </row>
    <row r="422" s="2" customFormat="1">
      <c r="A422" s="39"/>
      <c r="B422" s="40"/>
      <c r="C422" s="41"/>
      <c r="D422" s="285" t="s">
        <v>666</v>
      </c>
      <c r="E422" s="41"/>
      <c r="F422" s="286" t="s">
        <v>975</v>
      </c>
      <c r="G422" s="41"/>
      <c r="H422" s="41"/>
      <c r="I422" s="220"/>
      <c r="J422" s="41"/>
      <c r="K422" s="41"/>
      <c r="L422" s="45"/>
      <c r="M422" s="221"/>
      <c r="N422" s="222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666</v>
      </c>
      <c r="AU422" s="18" t="s">
        <v>81</v>
      </c>
    </row>
    <row r="423" s="13" customFormat="1">
      <c r="A423" s="13"/>
      <c r="B423" s="229"/>
      <c r="C423" s="230"/>
      <c r="D423" s="218" t="s">
        <v>206</v>
      </c>
      <c r="E423" s="231" t="s">
        <v>19</v>
      </c>
      <c r="F423" s="232" t="s">
        <v>976</v>
      </c>
      <c r="G423" s="230"/>
      <c r="H423" s="233">
        <v>55.200000000000003</v>
      </c>
      <c r="I423" s="234"/>
      <c r="J423" s="230"/>
      <c r="K423" s="230"/>
      <c r="L423" s="235"/>
      <c r="M423" s="236"/>
      <c r="N423" s="237"/>
      <c r="O423" s="237"/>
      <c r="P423" s="237"/>
      <c r="Q423" s="237"/>
      <c r="R423" s="237"/>
      <c r="S423" s="237"/>
      <c r="T423" s="23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9" t="s">
        <v>206</v>
      </c>
      <c r="AU423" s="239" t="s">
        <v>81</v>
      </c>
      <c r="AV423" s="13" t="s">
        <v>81</v>
      </c>
      <c r="AW423" s="13" t="s">
        <v>32</v>
      </c>
      <c r="AX423" s="13" t="s">
        <v>79</v>
      </c>
      <c r="AY423" s="239" t="s">
        <v>134</v>
      </c>
    </row>
    <row r="424" s="2" customFormat="1">
      <c r="A424" s="39"/>
      <c r="B424" s="40"/>
      <c r="C424" s="41"/>
      <c r="D424" s="218" t="s">
        <v>234</v>
      </c>
      <c r="E424" s="41"/>
      <c r="F424" s="251" t="s">
        <v>970</v>
      </c>
      <c r="G424" s="41"/>
      <c r="H424" s="41"/>
      <c r="I424" s="41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U424" s="18" t="s">
        <v>81</v>
      </c>
    </row>
    <row r="425" s="2" customFormat="1">
      <c r="A425" s="39"/>
      <c r="B425" s="40"/>
      <c r="C425" s="41"/>
      <c r="D425" s="218" t="s">
        <v>234</v>
      </c>
      <c r="E425" s="41"/>
      <c r="F425" s="252" t="s">
        <v>633</v>
      </c>
      <c r="G425" s="41"/>
      <c r="H425" s="253">
        <v>138</v>
      </c>
      <c r="I425" s="41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U425" s="18" t="s">
        <v>81</v>
      </c>
    </row>
    <row r="426" s="2" customFormat="1" ht="49.05" customHeight="1">
      <c r="A426" s="39"/>
      <c r="B426" s="40"/>
      <c r="C426" s="205" t="s">
        <v>977</v>
      </c>
      <c r="D426" s="205" t="s">
        <v>137</v>
      </c>
      <c r="E426" s="206" t="s">
        <v>863</v>
      </c>
      <c r="F426" s="207" t="s">
        <v>864</v>
      </c>
      <c r="G426" s="208" t="s">
        <v>204</v>
      </c>
      <c r="H426" s="209">
        <v>138</v>
      </c>
      <c r="I426" s="210"/>
      <c r="J426" s="211">
        <f>ROUND(I426*H426,2)</f>
        <v>0</v>
      </c>
      <c r="K426" s="207" t="s">
        <v>664</v>
      </c>
      <c r="L426" s="45"/>
      <c r="M426" s="212" t="s">
        <v>19</v>
      </c>
      <c r="N426" s="213" t="s">
        <v>42</v>
      </c>
      <c r="O426" s="85"/>
      <c r="P426" s="214">
        <f>O426*H426</f>
        <v>0</v>
      </c>
      <c r="Q426" s="214">
        <v>0</v>
      </c>
      <c r="R426" s="214">
        <f>Q426*H426</f>
        <v>0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154</v>
      </c>
      <c r="AT426" s="216" t="s">
        <v>137</v>
      </c>
      <c r="AU426" s="216" t="s">
        <v>81</v>
      </c>
      <c r="AY426" s="18" t="s">
        <v>134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79</v>
      </c>
      <c r="BK426" s="217">
        <f>ROUND(I426*H426,2)</f>
        <v>0</v>
      </c>
      <c r="BL426" s="18" t="s">
        <v>154</v>
      </c>
      <c r="BM426" s="216" t="s">
        <v>978</v>
      </c>
    </row>
    <row r="427" s="2" customFormat="1">
      <c r="A427" s="39"/>
      <c r="B427" s="40"/>
      <c r="C427" s="41"/>
      <c r="D427" s="285" t="s">
        <v>666</v>
      </c>
      <c r="E427" s="41"/>
      <c r="F427" s="286" t="s">
        <v>866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666</v>
      </c>
      <c r="AU427" s="18" t="s">
        <v>81</v>
      </c>
    </row>
    <row r="428" s="2" customFormat="1">
      <c r="A428" s="39"/>
      <c r="B428" s="40"/>
      <c r="C428" s="41"/>
      <c r="D428" s="218" t="s">
        <v>143</v>
      </c>
      <c r="E428" s="41"/>
      <c r="F428" s="219" t="s">
        <v>867</v>
      </c>
      <c r="G428" s="41"/>
      <c r="H428" s="41"/>
      <c r="I428" s="220"/>
      <c r="J428" s="41"/>
      <c r="K428" s="41"/>
      <c r="L428" s="45"/>
      <c r="M428" s="221"/>
      <c r="N428" s="222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143</v>
      </c>
      <c r="AU428" s="18" t="s">
        <v>81</v>
      </c>
    </row>
    <row r="429" s="13" customFormat="1">
      <c r="A429" s="13"/>
      <c r="B429" s="229"/>
      <c r="C429" s="230"/>
      <c r="D429" s="218" t="s">
        <v>206</v>
      </c>
      <c r="E429" s="231" t="s">
        <v>19</v>
      </c>
      <c r="F429" s="232" t="s">
        <v>632</v>
      </c>
      <c r="G429" s="230"/>
      <c r="H429" s="233">
        <v>138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9" t="s">
        <v>206</v>
      </c>
      <c r="AU429" s="239" t="s">
        <v>81</v>
      </c>
      <c r="AV429" s="13" t="s">
        <v>81</v>
      </c>
      <c r="AW429" s="13" t="s">
        <v>32</v>
      </c>
      <c r="AX429" s="13" t="s">
        <v>79</v>
      </c>
      <c r="AY429" s="239" t="s">
        <v>134</v>
      </c>
    </row>
    <row r="430" s="2" customFormat="1">
      <c r="A430" s="39"/>
      <c r="B430" s="40"/>
      <c r="C430" s="41"/>
      <c r="D430" s="218" t="s">
        <v>234</v>
      </c>
      <c r="E430" s="41"/>
      <c r="F430" s="251" t="s">
        <v>970</v>
      </c>
      <c r="G430" s="41"/>
      <c r="H430" s="41"/>
      <c r="I430" s="41"/>
      <c r="J430" s="41"/>
      <c r="K430" s="41"/>
      <c r="L430" s="45"/>
      <c r="M430" s="221"/>
      <c r="N430" s="222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U430" s="18" t="s">
        <v>81</v>
      </c>
    </row>
    <row r="431" s="2" customFormat="1">
      <c r="A431" s="39"/>
      <c r="B431" s="40"/>
      <c r="C431" s="41"/>
      <c r="D431" s="218" t="s">
        <v>234</v>
      </c>
      <c r="E431" s="41"/>
      <c r="F431" s="252" t="s">
        <v>633</v>
      </c>
      <c r="G431" s="41"/>
      <c r="H431" s="253">
        <v>138</v>
      </c>
      <c r="I431" s="41"/>
      <c r="J431" s="41"/>
      <c r="K431" s="41"/>
      <c r="L431" s="45"/>
      <c r="M431" s="221"/>
      <c r="N431" s="222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U431" s="18" t="s">
        <v>81</v>
      </c>
    </row>
    <row r="432" s="2" customFormat="1" ht="44.25" customHeight="1">
      <c r="A432" s="39"/>
      <c r="B432" s="40"/>
      <c r="C432" s="205" t="s">
        <v>979</v>
      </c>
      <c r="D432" s="205" t="s">
        <v>137</v>
      </c>
      <c r="E432" s="206" t="s">
        <v>980</v>
      </c>
      <c r="F432" s="207" t="s">
        <v>981</v>
      </c>
      <c r="G432" s="208" t="s">
        <v>204</v>
      </c>
      <c r="H432" s="209">
        <v>138</v>
      </c>
      <c r="I432" s="210"/>
      <c r="J432" s="211">
        <f>ROUND(I432*H432,2)</f>
        <v>0</v>
      </c>
      <c r="K432" s="207" t="s">
        <v>664</v>
      </c>
      <c r="L432" s="45"/>
      <c r="M432" s="212" t="s">
        <v>19</v>
      </c>
      <c r="N432" s="213" t="s">
        <v>42</v>
      </c>
      <c r="O432" s="85"/>
      <c r="P432" s="214">
        <f>O432*H432</f>
        <v>0</v>
      </c>
      <c r="Q432" s="214">
        <v>0</v>
      </c>
      <c r="R432" s="214">
        <f>Q432*H432</f>
        <v>0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154</v>
      </c>
      <c r="AT432" s="216" t="s">
        <v>137</v>
      </c>
      <c r="AU432" s="216" t="s">
        <v>81</v>
      </c>
      <c r="AY432" s="18" t="s">
        <v>134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79</v>
      </c>
      <c r="BK432" s="217">
        <f>ROUND(I432*H432,2)</f>
        <v>0</v>
      </c>
      <c r="BL432" s="18" t="s">
        <v>154</v>
      </c>
      <c r="BM432" s="216" t="s">
        <v>982</v>
      </c>
    </row>
    <row r="433" s="2" customFormat="1">
      <c r="A433" s="39"/>
      <c r="B433" s="40"/>
      <c r="C433" s="41"/>
      <c r="D433" s="285" t="s">
        <v>666</v>
      </c>
      <c r="E433" s="41"/>
      <c r="F433" s="286" t="s">
        <v>983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666</v>
      </c>
      <c r="AU433" s="18" t="s">
        <v>81</v>
      </c>
    </row>
    <row r="434" s="2" customFormat="1">
      <c r="A434" s="39"/>
      <c r="B434" s="40"/>
      <c r="C434" s="41"/>
      <c r="D434" s="218" t="s">
        <v>143</v>
      </c>
      <c r="E434" s="41"/>
      <c r="F434" s="219" t="s">
        <v>984</v>
      </c>
      <c r="G434" s="41"/>
      <c r="H434" s="41"/>
      <c r="I434" s="220"/>
      <c r="J434" s="41"/>
      <c r="K434" s="41"/>
      <c r="L434" s="45"/>
      <c r="M434" s="221"/>
      <c r="N434" s="222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143</v>
      </c>
      <c r="AU434" s="18" t="s">
        <v>81</v>
      </c>
    </row>
    <row r="435" s="13" customFormat="1">
      <c r="A435" s="13"/>
      <c r="B435" s="229"/>
      <c r="C435" s="230"/>
      <c r="D435" s="218" t="s">
        <v>206</v>
      </c>
      <c r="E435" s="231" t="s">
        <v>19</v>
      </c>
      <c r="F435" s="232" t="s">
        <v>632</v>
      </c>
      <c r="G435" s="230"/>
      <c r="H435" s="233">
        <v>138</v>
      </c>
      <c r="I435" s="234"/>
      <c r="J435" s="230"/>
      <c r="K435" s="230"/>
      <c r="L435" s="235"/>
      <c r="M435" s="236"/>
      <c r="N435" s="237"/>
      <c r="O435" s="237"/>
      <c r="P435" s="237"/>
      <c r="Q435" s="237"/>
      <c r="R435" s="237"/>
      <c r="S435" s="237"/>
      <c r="T435" s="23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9" t="s">
        <v>206</v>
      </c>
      <c r="AU435" s="239" t="s">
        <v>81</v>
      </c>
      <c r="AV435" s="13" t="s">
        <v>81</v>
      </c>
      <c r="AW435" s="13" t="s">
        <v>32</v>
      </c>
      <c r="AX435" s="13" t="s">
        <v>79</v>
      </c>
      <c r="AY435" s="239" t="s">
        <v>134</v>
      </c>
    </row>
    <row r="436" s="2" customFormat="1">
      <c r="A436" s="39"/>
      <c r="B436" s="40"/>
      <c r="C436" s="41"/>
      <c r="D436" s="218" t="s">
        <v>234</v>
      </c>
      <c r="E436" s="41"/>
      <c r="F436" s="251" t="s">
        <v>970</v>
      </c>
      <c r="G436" s="41"/>
      <c r="H436" s="41"/>
      <c r="I436" s="41"/>
      <c r="J436" s="41"/>
      <c r="K436" s="41"/>
      <c r="L436" s="45"/>
      <c r="M436" s="221"/>
      <c r="N436" s="222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U436" s="18" t="s">
        <v>81</v>
      </c>
    </row>
    <row r="437" s="2" customFormat="1">
      <c r="A437" s="39"/>
      <c r="B437" s="40"/>
      <c r="C437" s="41"/>
      <c r="D437" s="218" t="s">
        <v>234</v>
      </c>
      <c r="E437" s="41"/>
      <c r="F437" s="252" t="s">
        <v>633</v>
      </c>
      <c r="G437" s="41"/>
      <c r="H437" s="253">
        <v>138</v>
      </c>
      <c r="I437" s="41"/>
      <c r="J437" s="41"/>
      <c r="K437" s="41"/>
      <c r="L437" s="45"/>
      <c r="M437" s="221"/>
      <c r="N437" s="222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U437" s="18" t="s">
        <v>81</v>
      </c>
    </row>
    <row r="438" s="2" customFormat="1" ht="16.5" customHeight="1">
      <c r="A438" s="39"/>
      <c r="B438" s="40"/>
      <c r="C438" s="254" t="s">
        <v>985</v>
      </c>
      <c r="D438" s="254" t="s">
        <v>280</v>
      </c>
      <c r="E438" s="255" t="s">
        <v>871</v>
      </c>
      <c r="F438" s="256" t="s">
        <v>872</v>
      </c>
      <c r="G438" s="257" t="s">
        <v>873</v>
      </c>
      <c r="H438" s="258">
        <v>0.097000000000000003</v>
      </c>
      <c r="I438" s="259"/>
      <c r="J438" s="260">
        <f>ROUND(I438*H438,2)</f>
        <v>0</v>
      </c>
      <c r="K438" s="256" t="s">
        <v>664</v>
      </c>
      <c r="L438" s="261"/>
      <c r="M438" s="262" t="s">
        <v>19</v>
      </c>
      <c r="N438" s="263" t="s">
        <v>42</v>
      </c>
      <c r="O438" s="85"/>
      <c r="P438" s="214">
        <f>O438*H438</f>
        <v>0</v>
      </c>
      <c r="Q438" s="214">
        <v>1</v>
      </c>
      <c r="R438" s="214">
        <f>Q438*H438</f>
        <v>0.097000000000000003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172</v>
      </c>
      <c r="AT438" s="216" t="s">
        <v>280</v>
      </c>
      <c r="AU438" s="216" t="s">
        <v>81</v>
      </c>
      <c r="AY438" s="18" t="s">
        <v>134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79</v>
      </c>
      <c r="BK438" s="217">
        <f>ROUND(I438*H438,2)</f>
        <v>0</v>
      </c>
      <c r="BL438" s="18" t="s">
        <v>154</v>
      </c>
      <c r="BM438" s="216" t="s">
        <v>986</v>
      </c>
    </row>
    <row r="439" s="2" customFormat="1">
      <c r="A439" s="39"/>
      <c r="B439" s="40"/>
      <c r="C439" s="41"/>
      <c r="D439" s="218" t="s">
        <v>143</v>
      </c>
      <c r="E439" s="41"/>
      <c r="F439" s="219" t="s">
        <v>875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143</v>
      </c>
      <c r="AU439" s="18" t="s">
        <v>81</v>
      </c>
    </row>
    <row r="440" s="13" customFormat="1">
      <c r="A440" s="13"/>
      <c r="B440" s="229"/>
      <c r="C440" s="230"/>
      <c r="D440" s="218" t="s">
        <v>206</v>
      </c>
      <c r="E440" s="231" t="s">
        <v>19</v>
      </c>
      <c r="F440" s="232" t="s">
        <v>987</v>
      </c>
      <c r="G440" s="230"/>
      <c r="H440" s="233">
        <v>0.097000000000000003</v>
      </c>
      <c r="I440" s="234"/>
      <c r="J440" s="230"/>
      <c r="K440" s="230"/>
      <c r="L440" s="235"/>
      <c r="M440" s="236"/>
      <c r="N440" s="237"/>
      <c r="O440" s="237"/>
      <c r="P440" s="237"/>
      <c r="Q440" s="237"/>
      <c r="R440" s="237"/>
      <c r="S440" s="237"/>
      <c r="T440" s="23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9" t="s">
        <v>206</v>
      </c>
      <c r="AU440" s="239" t="s">
        <v>81</v>
      </c>
      <c r="AV440" s="13" t="s">
        <v>81</v>
      </c>
      <c r="AW440" s="13" t="s">
        <v>32</v>
      </c>
      <c r="AX440" s="13" t="s">
        <v>79</v>
      </c>
      <c r="AY440" s="239" t="s">
        <v>134</v>
      </c>
    </row>
    <row r="441" s="2" customFormat="1">
      <c r="A441" s="39"/>
      <c r="B441" s="40"/>
      <c r="C441" s="41"/>
      <c r="D441" s="218" t="s">
        <v>234</v>
      </c>
      <c r="E441" s="41"/>
      <c r="F441" s="251" t="s">
        <v>970</v>
      </c>
      <c r="G441" s="41"/>
      <c r="H441" s="41"/>
      <c r="I441" s="41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U441" s="18" t="s">
        <v>81</v>
      </c>
    </row>
    <row r="442" s="2" customFormat="1">
      <c r="A442" s="39"/>
      <c r="B442" s="40"/>
      <c r="C442" s="41"/>
      <c r="D442" s="218" t="s">
        <v>234</v>
      </c>
      <c r="E442" s="41"/>
      <c r="F442" s="252" t="s">
        <v>633</v>
      </c>
      <c r="G442" s="41"/>
      <c r="H442" s="253">
        <v>138</v>
      </c>
      <c r="I442" s="41"/>
      <c r="J442" s="41"/>
      <c r="K442" s="41"/>
      <c r="L442" s="45"/>
      <c r="M442" s="221"/>
      <c r="N442" s="222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U442" s="18" t="s">
        <v>81</v>
      </c>
    </row>
    <row r="443" s="2" customFormat="1" ht="33" customHeight="1">
      <c r="A443" s="39"/>
      <c r="B443" s="40"/>
      <c r="C443" s="205" t="s">
        <v>988</v>
      </c>
      <c r="D443" s="205" t="s">
        <v>137</v>
      </c>
      <c r="E443" s="206" t="s">
        <v>800</v>
      </c>
      <c r="F443" s="207" t="s">
        <v>801</v>
      </c>
      <c r="G443" s="208" t="s">
        <v>204</v>
      </c>
      <c r="H443" s="209">
        <v>138</v>
      </c>
      <c r="I443" s="210"/>
      <c r="J443" s="211">
        <f>ROUND(I443*H443,2)</f>
        <v>0</v>
      </c>
      <c r="K443" s="207" t="s">
        <v>664</v>
      </c>
      <c r="L443" s="45"/>
      <c r="M443" s="212" t="s">
        <v>19</v>
      </c>
      <c r="N443" s="213" t="s">
        <v>42</v>
      </c>
      <c r="O443" s="85"/>
      <c r="P443" s="214">
        <f>O443*H443</f>
        <v>0</v>
      </c>
      <c r="Q443" s="214">
        <v>0</v>
      </c>
      <c r="R443" s="214">
        <f>Q443*H443</f>
        <v>0</v>
      </c>
      <c r="S443" s="214">
        <v>0</v>
      </c>
      <c r="T443" s="21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6" t="s">
        <v>154</v>
      </c>
      <c r="AT443" s="216" t="s">
        <v>137</v>
      </c>
      <c r="AU443" s="216" t="s">
        <v>81</v>
      </c>
      <c r="AY443" s="18" t="s">
        <v>134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8" t="s">
        <v>79</v>
      </c>
      <c r="BK443" s="217">
        <f>ROUND(I443*H443,2)</f>
        <v>0</v>
      </c>
      <c r="BL443" s="18" t="s">
        <v>154</v>
      </c>
      <c r="BM443" s="216" t="s">
        <v>989</v>
      </c>
    </row>
    <row r="444" s="2" customFormat="1">
      <c r="A444" s="39"/>
      <c r="B444" s="40"/>
      <c r="C444" s="41"/>
      <c r="D444" s="285" t="s">
        <v>666</v>
      </c>
      <c r="E444" s="41"/>
      <c r="F444" s="286" t="s">
        <v>803</v>
      </c>
      <c r="G444" s="41"/>
      <c r="H444" s="41"/>
      <c r="I444" s="220"/>
      <c r="J444" s="41"/>
      <c r="K444" s="41"/>
      <c r="L444" s="45"/>
      <c r="M444" s="221"/>
      <c r="N444" s="222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666</v>
      </c>
      <c r="AU444" s="18" t="s">
        <v>81</v>
      </c>
    </row>
    <row r="445" s="13" customFormat="1">
      <c r="A445" s="13"/>
      <c r="B445" s="229"/>
      <c r="C445" s="230"/>
      <c r="D445" s="218" t="s">
        <v>206</v>
      </c>
      <c r="E445" s="231" t="s">
        <v>19</v>
      </c>
      <c r="F445" s="232" t="s">
        <v>632</v>
      </c>
      <c r="G445" s="230"/>
      <c r="H445" s="233">
        <v>138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206</v>
      </c>
      <c r="AU445" s="239" t="s">
        <v>81</v>
      </c>
      <c r="AV445" s="13" t="s">
        <v>81</v>
      </c>
      <c r="AW445" s="13" t="s">
        <v>32</v>
      </c>
      <c r="AX445" s="13" t="s">
        <v>79</v>
      </c>
      <c r="AY445" s="239" t="s">
        <v>134</v>
      </c>
    </row>
    <row r="446" s="2" customFormat="1">
      <c r="A446" s="39"/>
      <c r="B446" s="40"/>
      <c r="C446" s="41"/>
      <c r="D446" s="218" t="s">
        <v>234</v>
      </c>
      <c r="E446" s="41"/>
      <c r="F446" s="251" t="s">
        <v>970</v>
      </c>
      <c r="G446" s="41"/>
      <c r="H446" s="41"/>
      <c r="I446" s="41"/>
      <c r="J446" s="41"/>
      <c r="K446" s="41"/>
      <c r="L446" s="45"/>
      <c r="M446" s="221"/>
      <c r="N446" s="222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U446" s="18" t="s">
        <v>81</v>
      </c>
    </row>
    <row r="447" s="2" customFormat="1">
      <c r="A447" s="39"/>
      <c r="B447" s="40"/>
      <c r="C447" s="41"/>
      <c r="D447" s="218" t="s">
        <v>234</v>
      </c>
      <c r="E447" s="41"/>
      <c r="F447" s="252" t="s">
        <v>633</v>
      </c>
      <c r="G447" s="41"/>
      <c r="H447" s="253">
        <v>138</v>
      </c>
      <c r="I447" s="41"/>
      <c r="J447" s="41"/>
      <c r="K447" s="41"/>
      <c r="L447" s="45"/>
      <c r="M447" s="221"/>
      <c r="N447" s="222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U447" s="18" t="s">
        <v>81</v>
      </c>
    </row>
    <row r="448" s="2" customFormat="1" ht="33" customHeight="1">
      <c r="A448" s="39"/>
      <c r="B448" s="40"/>
      <c r="C448" s="205" t="s">
        <v>990</v>
      </c>
      <c r="D448" s="205" t="s">
        <v>137</v>
      </c>
      <c r="E448" s="206" t="s">
        <v>991</v>
      </c>
      <c r="F448" s="207" t="s">
        <v>992</v>
      </c>
      <c r="G448" s="208" t="s">
        <v>204</v>
      </c>
      <c r="H448" s="209">
        <v>138</v>
      </c>
      <c r="I448" s="210"/>
      <c r="J448" s="211">
        <f>ROUND(I448*H448,2)</f>
        <v>0</v>
      </c>
      <c r="K448" s="207" t="s">
        <v>664</v>
      </c>
      <c r="L448" s="45"/>
      <c r="M448" s="212" t="s">
        <v>19</v>
      </c>
      <c r="N448" s="213" t="s">
        <v>42</v>
      </c>
      <c r="O448" s="85"/>
      <c r="P448" s="214">
        <f>O448*H448</f>
        <v>0</v>
      </c>
      <c r="Q448" s="214">
        <v>0</v>
      </c>
      <c r="R448" s="214">
        <f>Q448*H448</f>
        <v>0</v>
      </c>
      <c r="S448" s="214">
        <v>0</v>
      </c>
      <c r="T448" s="21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6" t="s">
        <v>154</v>
      </c>
      <c r="AT448" s="216" t="s">
        <v>137</v>
      </c>
      <c r="AU448" s="216" t="s">
        <v>81</v>
      </c>
      <c r="AY448" s="18" t="s">
        <v>134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79</v>
      </c>
      <c r="BK448" s="217">
        <f>ROUND(I448*H448,2)</f>
        <v>0</v>
      </c>
      <c r="BL448" s="18" t="s">
        <v>154</v>
      </c>
      <c r="BM448" s="216" t="s">
        <v>993</v>
      </c>
    </row>
    <row r="449" s="2" customFormat="1">
      <c r="A449" s="39"/>
      <c r="B449" s="40"/>
      <c r="C449" s="41"/>
      <c r="D449" s="285" t="s">
        <v>666</v>
      </c>
      <c r="E449" s="41"/>
      <c r="F449" s="286" t="s">
        <v>994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666</v>
      </c>
      <c r="AU449" s="18" t="s">
        <v>81</v>
      </c>
    </row>
    <row r="450" s="2" customFormat="1">
      <c r="A450" s="39"/>
      <c r="B450" s="40"/>
      <c r="C450" s="41"/>
      <c r="D450" s="218" t="s">
        <v>143</v>
      </c>
      <c r="E450" s="41"/>
      <c r="F450" s="219" t="s">
        <v>995</v>
      </c>
      <c r="G450" s="41"/>
      <c r="H450" s="41"/>
      <c r="I450" s="220"/>
      <c r="J450" s="41"/>
      <c r="K450" s="41"/>
      <c r="L450" s="45"/>
      <c r="M450" s="221"/>
      <c r="N450" s="222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143</v>
      </c>
      <c r="AU450" s="18" t="s">
        <v>81</v>
      </c>
    </row>
    <row r="451" s="13" customFormat="1">
      <c r="A451" s="13"/>
      <c r="B451" s="229"/>
      <c r="C451" s="230"/>
      <c r="D451" s="218" t="s">
        <v>206</v>
      </c>
      <c r="E451" s="231" t="s">
        <v>19</v>
      </c>
      <c r="F451" s="232" t="s">
        <v>632</v>
      </c>
      <c r="G451" s="230"/>
      <c r="H451" s="233">
        <v>138</v>
      </c>
      <c r="I451" s="234"/>
      <c r="J451" s="230"/>
      <c r="K451" s="230"/>
      <c r="L451" s="235"/>
      <c r="M451" s="236"/>
      <c r="N451" s="237"/>
      <c r="O451" s="237"/>
      <c r="P451" s="237"/>
      <c r="Q451" s="237"/>
      <c r="R451" s="237"/>
      <c r="S451" s="237"/>
      <c r="T451" s="23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9" t="s">
        <v>206</v>
      </c>
      <c r="AU451" s="239" t="s">
        <v>81</v>
      </c>
      <c r="AV451" s="13" t="s">
        <v>81</v>
      </c>
      <c r="AW451" s="13" t="s">
        <v>32</v>
      </c>
      <c r="AX451" s="13" t="s">
        <v>79</v>
      </c>
      <c r="AY451" s="239" t="s">
        <v>134</v>
      </c>
    </row>
    <row r="452" s="2" customFormat="1">
      <c r="A452" s="39"/>
      <c r="B452" s="40"/>
      <c r="C452" s="41"/>
      <c r="D452" s="218" t="s">
        <v>234</v>
      </c>
      <c r="E452" s="41"/>
      <c r="F452" s="251" t="s">
        <v>970</v>
      </c>
      <c r="G452" s="41"/>
      <c r="H452" s="41"/>
      <c r="I452" s="41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U452" s="18" t="s">
        <v>81</v>
      </c>
    </row>
    <row r="453" s="2" customFormat="1">
      <c r="A453" s="39"/>
      <c r="B453" s="40"/>
      <c r="C453" s="41"/>
      <c r="D453" s="218" t="s">
        <v>234</v>
      </c>
      <c r="E453" s="41"/>
      <c r="F453" s="252" t="s">
        <v>633</v>
      </c>
      <c r="G453" s="41"/>
      <c r="H453" s="253">
        <v>138</v>
      </c>
      <c r="I453" s="41"/>
      <c r="J453" s="41"/>
      <c r="K453" s="41"/>
      <c r="L453" s="45"/>
      <c r="M453" s="221"/>
      <c r="N453" s="222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U453" s="18" t="s">
        <v>81</v>
      </c>
    </row>
    <row r="454" s="2" customFormat="1" ht="16.5" customHeight="1">
      <c r="A454" s="39"/>
      <c r="B454" s="40"/>
      <c r="C454" s="254" t="s">
        <v>996</v>
      </c>
      <c r="D454" s="254" t="s">
        <v>280</v>
      </c>
      <c r="E454" s="255" t="s">
        <v>997</v>
      </c>
      <c r="F454" s="256" t="s">
        <v>709</v>
      </c>
      <c r="G454" s="257" t="s">
        <v>229</v>
      </c>
      <c r="H454" s="258">
        <v>41.399999999999999</v>
      </c>
      <c r="I454" s="259"/>
      <c r="J454" s="260">
        <f>ROUND(I454*H454,2)</f>
        <v>0</v>
      </c>
      <c r="K454" s="256" t="s">
        <v>672</v>
      </c>
      <c r="L454" s="261"/>
      <c r="M454" s="262" t="s">
        <v>19</v>
      </c>
      <c r="N454" s="263" t="s">
        <v>42</v>
      </c>
      <c r="O454" s="85"/>
      <c r="P454" s="214">
        <f>O454*H454</f>
        <v>0</v>
      </c>
      <c r="Q454" s="214">
        <v>0.22</v>
      </c>
      <c r="R454" s="214">
        <f>Q454*H454</f>
        <v>9.1080000000000005</v>
      </c>
      <c r="S454" s="214">
        <v>0</v>
      </c>
      <c r="T454" s="215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6" t="s">
        <v>172</v>
      </c>
      <c r="AT454" s="216" t="s">
        <v>280</v>
      </c>
      <c r="AU454" s="216" t="s">
        <v>81</v>
      </c>
      <c r="AY454" s="18" t="s">
        <v>134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8" t="s">
        <v>79</v>
      </c>
      <c r="BK454" s="217">
        <f>ROUND(I454*H454,2)</f>
        <v>0</v>
      </c>
      <c r="BL454" s="18" t="s">
        <v>154</v>
      </c>
      <c r="BM454" s="216" t="s">
        <v>998</v>
      </c>
    </row>
    <row r="455" s="2" customFormat="1">
      <c r="A455" s="39"/>
      <c r="B455" s="40"/>
      <c r="C455" s="41"/>
      <c r="D455" s="218" t="s">
        <v>143</v>
      </c>
      <c r="E455" s="41"/>
      <c r="F455" s="219" t="s">
        <v>999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143</v>
      </c>
      <c r="AU455" s="18" t="s">
        <v>81</v>
      </c>
    </row>
    <row r="456" s="13" customFormat="1">
      <c r="A456" s="13"/>
      <c r="B456" s="229"/>
      <c r="C456" s="230"/>
      <c r="D456" s="218" t="s">
        <v>206</v>
      </c>
      <c r="E456" s="231" t="s">
        <v>19</v>
      </c>
      <c r="F456" s="232" t="s">
        <v>1000</v>
      </c>
      <c r="G456" s="230"/>
      <c r="H456" s="233">
        <v>41.399999999999999</v>
      </c>
      <c r="I456" s="234"/>
      <c r="J456" s="230"/>
      <c r="K456" s="230"/>
      <c r="L456" s="235"/>
      <c r="M456" s="236"/>
      <c r="N456" s="237"/>
      <c r="O456" s="237"/>
      <c r="P456" s="237"/>
      <c r="Q456" s="237"/>
      <c r="R456" s="237"/>
      <c r="S456" s="237"/>
      <c r="T456" s="23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9" t="s">
        <v>206</v>
      </c>
      <c r="AU456" s="239" t="s">
        <v>81</v>
      </c>
      <c r="AV456" s="13" t="s">
        <v>81</v>
      </c>
      <c r="AW456" s="13" t="s">
        <v>32</v>
      </c>
      <c r="AX456" s="13" t="s">
        <v>79</v>
      </c>
      <c r="AY456" s="239" t="s">
        <v>134</v>
      </c>
    </row>
    <row r="457" s="2" customFormat="1">
      <c r="A457" s="39"/>
      <c r="B457" s="40"/>
      <c r="C457" s="41"/>
      <c r="D457" s="218" t="s">
        <v>234</v>
      </c>
      <c r="E457" s="41"/>
      <c r="F457" s="251" t="s">
        <v>970</v>
      </c>
      <c r="G457" s="41"/>
      <c r="H457" s="41"/>
      <c r="I457" s="41"/>
      <c r="J457" s="41"/>
      <c r="K457" s="41"/>
      <c r="L457" s="45"/>
      <c r="M457" s="221"/>
      <c r="N457" s="222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U457" s="18" t="s">
        <v>81</v>
      </c>
    </row>
    <row r="458" s="2" customFormat="1">
      <c r="A458" s="39"/>
      <c r="B458" s="40"/>
      <c r="C458" s="41"/>
      <c r="D458" s="218" t="s">
        <v>234</v>
      </c>
      <c r="E458" s="41"/>
      <c r="F458" s="252" t="s">
        <v>633</v>
      </c>
      <c r="G458" s="41"/>
      <c r="H458" s="253">
        <v>138</v>
      </c>
      <c r="I458" s="41"/>
      <c r="J458" s="41"/>
      <c r="K458" s="41"/>
      <c r="L458" s="45"/>
      <c r="M458" s="221"/>
      <c r="N458" s="222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U458" s="18" t="s">
        <v>81</v>
      </c>
    </row>
    <row r="459" s="2" customFormat="1" ht="24.15" customHeight="1">
      <c r="A459" s="39"/>
      <c r="B459" s="40"/>
      <c r="C459" s="205" t="s">
        <v>1001</v>
      </c>
      <c r="D459" s="205" t="s">
        <v>137</v>
      </c>
      <c r="E459" s="206" t="s">
        <v>881</v>
      </c>
      <c r="F459" s="207" t="s">
        <v>882</v>
      </c>
      <c r="G459" s="208" t="s">
        <v>204</v>
      </c>
      <c r="H459" s="209">
        <v>138</v>
      </c>
      <c r="I459" s="210"/>
      <c r="J459" s="211">
        <f>ROUND(I459*H459,2)</f>
        <v>0</v>
      </c>
      <c r="K459" s="207" t="s">
        <v>664</v>
      </c>
      <c r="L459" s="45"/>
      <c r="M459" s="212" t="s">
        <v>19</v>
      </c>
      <c r="N459" s="213" t="s">
        <v>42</v>
      </c>
      <c r="O459" s="85"/>
      <c r="P459" s="214">
        <f>O459*H459</f>
        <v>0</v>
      </c>
      <c r="Q459" s="214">
        <v>0</v>
      </c>
      <c r="R459" s="214">
        <f>Q459*H459</f>
        <v>0</v>
      </c>
      <c r="S459" s="214">
        <v>0</v>
      </c>
      <c r="T459" s="215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16" t="s">
        <v>154</v>
      </c>
      <c r="AT459" s="216" t="s">
        <v>137</v>
      </c>
      <c r="AU459" s="216" t="s">
        <v>81</v>
      </c>
      <c r="AY459" s="18" t="s">
        <v>134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8" t="s">
        <v>79</v>
      </c>
      <c r="BK459" s="217">
        <f>ROUND(I459*H459,2)</f>
        <v>0</v>
      </c>
      <c r="BL459" s="18" t="s">
        <v>154</v>
      </c>
      <c r="BM459" s="216" t="s">
        <v>1002</v>
      </c>
    </row>
    <row r="460" s="2" customFormat="1">
      <c r="A460" s="39"/>
      <c r="B460" s="40"/>
      <c r="C460" s="41"/>
      <c r="D460" s="285" t="s">
        <v>666</v>
      </c>
      <c r="E460" s="41"/>
      <c r="F460" s="286" t="s">
        <v>884</v>
      </c>
      <c r="G460" s="41"/>
      <c r="H460" s="41"/>
      <c r="I460" s="220"/>
      <c r="J460" s="41"/>
      <c r="K460" s="41"/>
      <c r="L460" s="45"/>
      <c r="M460" s="221"/>
      <c r="N460" s="222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666</v>
      </c>
      <c r="AU460" s="18" t="s">
        <v>81</v>
      </c>
    </row>
    <row r="461" s="13" customFormat="1">
      <c r="A461" s="13"/>
      <c r="B461" s="229"/>
      <c r="C461" s="230"/>
      <c r="D461" s="218" t="s">
        <v>206</v>
      </c>
      <c r="E461" s="231" t="s">
        <v>19</v>
      </c>
      <c r="F461" s="232" t="s">
        <v>632</v>
      </c>
      <c r="G461" s="230"/>
      <c r="H461" s="233">
        <v>138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206</v>
      </c>
      <c r="AU461" s="239" t="s">
        <v>81</v>
      </c>
      <c r="AV461" s="13" t="s">
        <v>81</v>
      </c>
      <c r="AW461" s="13" t="s">
        <v>32</v>
      </c>
      <c r="AX461" s="13" t="s">
        <v>79</v>
      </c>
      <c r="AY461" s="239" t="s">
        <v>134</v>
      </c>
    </row>
    <row r="462" s="2" customFormat="1">
      <c r="A462" s="39"/>
      <c r="B462" s="40"/>
      <c r="C462" s="41"/>
      <c r="D462" s="218" t="s">
        <v>234</v>
      </c>
      <c r="E462" s="41"/>
      <c r="F462" s="251" t="s">
        <v>970</v>
      </c>
      <c r="G462" s="41"/>
      <c r="H462" s="41"/>
      <c r="I462" s="41"/>
      <c r="J462" s="41"/>
      <c r="K462" s="41"/>
      <c r="L462" s="45"/>
      <c r="M462" s="221"/>
      <c r="N462" s="222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U462" s="18" t="s">
        <v>81</v>
      </c>
    </row>
    <row r="463" s="2" customFormat="1">
      <c r="A463" s="39"/>
      <c r="B463" s="40"/>
      <c r="C463" s="41"/>
      <c r="D463" s="218" t="s">
        <v>234</v>
      </c>
      <c r="E463" s="41"/>
      <c r="F463" s="252" t="s">
        <v>633</v>
      </c>
      <c r="G463" s="41"/>
      <c r="H463" s="253">
        <v>138</v>
      </c>
      <c r="I463" s="41"/>
      <c r="J463" s="41"/>
      <c r="K463" s="41"/>
      <c r="L463" s="45"/>
      <c r="M463" s="221"/>
      <c r="N463" s="222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U463" s="18" t="s">
        <v>81</v>
      </c>
    </row>
    <row r="464" s="2" customFormat="1" ht="21.75" customHeight="1">
      <c r="A464" s="39"/>
      <c r="B464" s="40"/>
      <c r="C464" s="205" t="s">
        <v>1003</v>
      </c>
      <c r="D464" s="205" t="s">
        <v>137</v>
      </c>
      <c r="E464" s="206" t="s">
        <v>889</v>
      </c>
      <c r="F464" s="207" t="s">
        <v>890</v>
      </c>
      <c r="G464" s="208" t="s">
        <v>204</v>
      </c>
      <c r="H464" s="209">
        <v>138</v>
      </c>
      <c r="I464" s="210"/>
      <c r="J464" s="211">
        <f>ROUND(I464*H464,2)</f>
        <v>0</v>
      </c>
      <c r="K464" s="207" t="s">
        <v>664</v>
      </c>
      <c r="L464" s="45"/>
      <c r="M464" s="212" t="s">
        <v>19</v>
      </c>
      <c r="N464" s="213" t="s">
        <v>42</v>
      </c>
      <c r="O464" s="85"/>
      <c r="P464" s="214">
        <f>O464*H464</f>
        <v>0</v>
      </c>
      <c r="Q464" s="214">
        <v>0</v>
      </c>
      <c r="R464" s="214">
        <f>Q464*H464</f>
        <v>0</v>
      </c>
      <c r="S464" s="214">
        <v>0</v>
      </c>
      <c r="T464" s="21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6" t="s">
        <v>154</v>
      </c>
      <c r="AT464" s="216" t="s">
        <v>137</v>
      </c>
      <c r="AU464" s="216" t="s">
        <v>81</v>
      </c>
      <c r="AY464" s="18" t="s">
        <v>134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8" t="s">
        <v>79</v>
      </c>
      <c r="BK464" s="217">
        <f>ROUND(I464*H464,2)</f>
        <v>0</v>
      </c>
      <c r="BL464" s="18" t="s">
        <v>154</v>
      </c>
      <c r="BM464" s="216" t="s">
        <v>1004</v>
      </c>
    </row>
    <row r="465" s="2" customFormat="1">
      <c r="A465" s="39"/>
      <c r="B465" s="40"/>
      <c r="C465" s="41"/>
      <c r="D465" s="285" t="s">
        <v>666</v>
      </c>
      <c r="E465" s="41"/>
      <c r="F465" s="286" t="s">
        <v>892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666</v>
      </c>
      <c r="AU465" s="18" t="s">
        <v>81</v>
      </c>
    </row>
    <row r="466" s="13" customFormat="1">
      <c r="A466" s="13"/>
      <c r="B466" s="229"/>
      <c r="C466" s="230"/>
      <c r="D466" s="218" t="s">
        <v>206</v>
      </c>
      <c r="E466" s="231" t="s">
        <v>19</v>
      </c>
      <c r="F466" s="232" t="s">
        <v>632</v>
      </c>
      <c r="G466" s="230"/>
      <c r="H466" s="233">
        <v>138</v>
      </c>
      <c r="I466" s="234"/>
      <c r="J466" s="230"/>
      <c r="K466" s="230"/>
      <c r="L466" s="235"/>
      <c r="M466" s="236"/>
      <c r="N466" s="237"/>
      <c r="O466" s="237"/>
      <c r="P466" s="237"/>
      <c r="Q466" s="237"/>
      <c r="R466" s="237"/>
      <c r="S466" s="237"/>
      <c r="T466" s="23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9" t="s">
        <v>206</v>
      </c>
      <c r="AU466" s="239" t="s">
        <v>81</v>
      </c>
      <c r="AV466" s="13" t="s">
        <v>81</v>
      </c>
      <c r="AW466" s="13" t="s">
        <v>32</v>
      </c>
      <c r="AX466" s="13" t="s">
        <v>79</v>
      </c>
      <c r="AY466" s="239" t="s">
        <v>134</v>
      </c>
    </row>
    <row r="467" s="2" customFormat="1">
      <c r="A467" s="39"/>
      <c r="B467" s="40"/>
      <c r="C467" s="41"/>
      <c r="D467" s="218" t="s">
        <v>234</v>
      </c>
      <c r="E467" s="41"/>
      <c r="F467" s="251" t="s">
        <v>970</v>
      </c>
      <c r="G467" s="41"/>
      <c r="H467" s="41"/>
      <c r="I467" s="41"/>
      <c r="J467" s="41"/>
      <c r="K467" s="41"/>
      <c r="L467" s="45"/>
      <c r="M467" s="221"/>
      <c r="N467" s="222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U467" s="18" t="s">
        <v>81</v>
      </c>
    </row>
    <row r="468" s="2" customFormat="1">
      <c r="A468" s="39"/>
      <c r="B468" s="40"/>
      <c r="C468" s="41"/>
      <c r="D468" s="218" t="s">
        <v>234</v>
      </c>
      <c r="E468" s="41"/>
      <c r="F468" s="252" t="s">
        <v>633</v>
      </c>
      <c r="G468" s="41"/>
      <c r="H468" s="253">
        <v>138</v>
      </c>
      <c r="I468" s="41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U468" s="18" t="s">
        <v>81</v>
      </c>
    </row>
    <row r="469" s="2" customFormat="1" ht="44.25" customHeight="1">
      <c r="A469" s="39"/>
      <c r="B469" s="40"/>
      <c r="C469" s="205" t="s">
        <v>1005</v>
      </c>
      <c r="D469" s="205" t="s">
        <v>137</v>
      </c>
      <c r="E469" s="206" t="s">
        <v>1006</v>
      </c>
      <c r="F469" s="207" t="s">
        <v>1007</v>
      </c>
      <c r="G469" s="208" t="s">
        <v>204</v>
      </c>
      <c r="H469" s="209">
        <v>138</v>
      </c>
      <c r="I469" s="210"/>
      <c r="J469" s="211">
        <f>ROUND(I469*H469,2)</f>
        <v>0</v>
      </c>
      <c r="K469" s="207" t="s">
        <v>672</v>
      </c>
      <c r="L469" s="45"/>
      <c r="M469" s="212" t="s">
        <v>19</v>
      </c>
      <c r="N469" s="213" t="s">
        <v>42</v>
      </c>
      <c r="O469" s="85"/>
      <c r="P469" s="214">
        <f>O469*H469</f>
        <v>0</v>
      </c>
      <c r="Q469" s="214">
        <v>0</v>
      </c>
      <c r="R469" s="214">
        <f>Q469*H469</f>
        <v>0</v>
      </c>
      <c r="S469" s="214">
        <v>0</v>
      </c>
      <c r="T469" s="215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16" t="s">
        <v>154</v>
      </c>
      <c r="AT469" s="216" t="s">
        <v>137</v>
      </c>
      <c r="AU469" s="216" t="s">
        <v>81</v>
      </c>
      <c r="AY469" s="18" t="s">
        <v>134</v>
      </c>
      <c r="BE469" s="217">
        <f>IF(N469="základní",J469,0)</f>
        <v>0</v>
      </c>
      <c r="BF469" s="217">
        <f>IF(N469="snížená",J469,0)</f>
        <v>0</v>
      </c>
      <c r="BG469" s="217">
        <f>IF(N469="zákl. přenesená",J469,0)</f>
        <v>0</v>
      </c>
      <c r="BH469" s="217">
        <f>IF(N469="sníž. přenesená",J469,0)</f>
        <v>0</v>
      </c>
      <c r="BI469" s="217">
        <f>IF(N469="nulová",J469,0)</f>
        <v>0</v>
      </c>
      <c r="BJ469" s="18" t="s">
        <v>79</v>
      </c>
      <c r="BK469" s="217">
        <f>ROUND(I469*H469,2)</f>
        <v>0</v>
      </c>
      <c r="BL469" s="18" t="s">
        <v>154</v>
      </c>
      <c r="BM469" s="216" t="s">
        <v>1008</v>
      </c>
    </row>
    <row r="470" s="2" customFormat="1">
      <c r="A470" s="39"/>
      <c r="B470" s="40"/>
      <c r="C470" s="41"/>
      <c r="D470" s="285" t="s">
        <v>666</v>
      </c>
      <c r="E470" s="41"/>
      <c r="F470" s="286" t="s">
        <v>1009</v>
      </c>
      <c r="G470" s="41"/>
      <c r="H470" s="41"/>
      <c r="I470" s="220"/>
      <c r="J470" s="41"/>
      <c r="K470" s="41"/>
      <c r="L470" s="45"/>
      <c r="M470" s="221"/>
      <c r="N470" s="222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666</v>
      </c>
      <c r="AU470" s="18" t="s">
        <v>81</v>
      </c>
    </row>
    <row r="471" s="13" customFormat="1">
      <c r="A471" s="13"/>
      <c r="B471" s="229"/>
      <c r="C471" s="230"/>
      <c r="D471" s="218" t="s">
        <v>206</v>
      </c>
      <c r="E471" s="231" t="s">
        <v>19</v>
      </c>
      <c r="F471" s="232" t="s">
        <v>632</v>
      </c>
      <c r="G471" s="230"/>
      <c r="H471" s="233">
        <v>138</v>
      </c>
      <c r="I471" s="234"/>
      <c r="J471" s="230"/>
      <c r="K471" s="230"/>
      <c r="L471" s="235"/>
      <c r="M471" s="236"/>
      <c r="N471" s="237"/>
      <c r="O471" s="237"/>
      <c r="P471" s="237"/>
      <c r="Q471" s="237"/>
      <c r="R471" s="237"/>
      <c r="S471" s="237"/>
      <c r="T471" s="23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9" t="s">
        <v>206</v>
      </c>
      <c r="AU471" s="239" t="s">
        <v>81</v>
      </c>
      <c r="AV471" s="13" t="s">
        <v>81</v>
      </c>
      <c r="AW471" s="13" t="s">
        <v>32</v>
      </c>
      <c r="AX471" s="13" t="s">
        <v>79</v>
      </c>
      <c r="AY471" s="239" t="s">
        <v>134</v>
      </c>
    </row>
    <row r="472" s="2" customFormat="1">
      <c r="A472" s="39"/>
      <c r="B472" s="40"/>
      <c r="C472" s="41"/>
      <c r="D472" s="218" t="s">
        <v>234</v>
      </c>
      <c r="E472" s="41"/>
      <c r="F472" s="251" t="s">
        <v>970</v>
      </c>
      <c r="G472" s="41"/>
      <c r="H472" s="41"/>
      <c r="I472" s="41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U472" s="18" t="s">
        <v>81</v>
      </c>
    </row>
    <row r="473" s="2" customFormat="1">
      <c r="A473" s="39"/>
      <c r="B473" s="40"/>
      <c r="C473" s="41"/>
      <c r="D473" s="218" t="s">
        <v>234</v>
      </c>
      <c r="E473" s="41"/>
      <c r="F473" s="252" t="s">
        <v>633</v>
      </c>
      <c r="G473" s="41"/>
      <c r="H473" s="253">
        <v>138</v>
      </c>
      <c r="I473" s="41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U473" s="18" t="s">
        <v>81</v>
      </c>
    </row>
    <row r="474" s="2" customFormat="1" ht="37.8" customHeight="1">
      <c r="A474" s="39"/>
      <c r="B474" s="40"/>
      <c r="C474" s="205" t="s">
        <v>1010</v>
      </c>
      <c r="D474" s="205" t="s">
        <v>137</v>
      </c>
      <c r="E474" s="206" t="s">
        <v>1011</v>
      </c>
      <c r="F474" s="207" t="s">
        <v>1012</v>
      </c>
      <c r="G474" s="208" t="s">
        <v>679</v>
      </c>
      <c r="H474" s="209">
        <v>1045</v>
      </c>
      <c r="I474" s="210"/>
      <c r="J474" s="211">
        <f>ROUND(I474*H474,2)</f>
        <v>0</v>
      </c>
      <c r="K474" s="207" t="s">
        <v>672</v>
      </c>
      <c r="L474" s="45"/>
      <c r="M474" s="212" t="s">
        <v>19</v>
      </c>
      <c r="N474" s="213" t="s">
        <v>42</v>
      </c>
      <c r="O474" s="85"/>
      <c r="P474" s="214">
        <f>O474*H474</f>
        <v>0</v>
      </c>
      <c r="Q474" s="214">
        <v>0</v>
      </c>
      <c r="R474" s="214">
        <f>Q474*H474</f>
        <v>0</v>
      </c>
      <c r="S474" s="214">
        <v>0</v>
      </c>
      <c r="T474" s="215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16" t="s">
        <v>154</v>
      </c>
      <c r="AT474" s="216" t="s">
        <v>137</v>
      </c>
      <c r="AU474" s="216" t="s">
        <v>81</v>
      </c>
      <c r="AY474" s="18" t="s">
        <v>134</v>
      </c>
      <c r="BE474" s="217">
        <f>IF(N474="základní",J474,0)</f>
        <v>0</v>
      </c>
      <c r="BF474" s="217">
        <f>IF(N474="snížená",J474,0)</f>
        <v>0</v>
      </c>
      <c r="BG474" s="217">
        <f>IF(N474="zákl. přenesená",J474,0)</f>
        <v>0</v>
      </c>
      <c r="BH474" s="217">
        <f>IF(N474="sníž. přenesená",J474,0)</f>
        <v>0</v>
      </c>
      <c r="BI474" s="217">
        <f>IF(N474="nulová",J474,0)</f>
        <v>0</v>
      </c>
      <c r="BJ474" s="18" t="s">
        <v>79</v>
      </c>
      <c r="BK474" s="217">
        <f>ROUND(I474*H474,2)</f>
        <v>0</v>
      </c>
      <c r="BL474" s="18" t="s">
        <v>154</v>
      </c>
      <c r="BM474" s="216" t="s">
        <v>1013</v>
      </c>
    </row>
    <row r="475" s="2" customFormat="1">
      <c r="A475" s="39"/>
      <c r="B475" s="40"/>
      <c r="C475" s="41"/>
      <c r="D475" s="285" t="s">
        <v>666</v>
      </c>
      <c r="E475" s="41"/>
      <c r="F475" s="286" t="s">
        <v>1014</v>
      </c>
      <c r="G475" s="41"/>
      <c r="H475" s="41"/>
      <c r="I475" s="220"/>
      <c r="J475" s="41"/>
      <c r="K475" s="41"/>
      <c r="L475" s="45"/>
      <c r="M475" s="221"/>
      <c r="N475" s="222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666</v>
      </c>
      <c r="AU475" s="18" t="s">
        <v>81</v>
      </c>
    </row>
    <row r="476" s="13" customFormat="1">
      <c r="A476" s="13"/>
      <c r="B476" s="229"/>
      <c r="C476" s="230"/>
      <c r="D476" s="218" t="s">
        <v>206</v>
      </c>
      <c r="E476" s="231" t="s">
        <v>19</v>
      </c>
      <c r="F476" s="232" t="s">
        <v>634</v>
      </c>
      <c r="G476" s="230"/>
      <c r="H476" s="233">
        <v>1045</v>
      </c>
      <c r="I476" s="234"/>
      <c r="J476" s="230"/>
      <c r="K476" s="230"/>
      <c r="L476" s="235"/>
      <c r="M476" s="236"/>
      <c r="N476" s="237"/>
      <c r="O476" s="237"/>
      <c r="P476" s="237"/>
      <c r="Q476" s="237"/>
      <c r="R476" s="237"/>
      <c r="S476" s="237"/>
      <c r="T476" s="23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9" t="s">
        <v>206</v>
      </c>
      <c r="AU476" s="239" t="s">
        <v>81</v>
      </c>
      <c r="AV476" s="13" t="s">
        <v>81</v>
      </c>
      <c r="AW476" s="13" t="s">
        <v>32</v>
      </c>
      <c r="AX476" s="13" t="s">
        <v>79</v>
      </c>
      <c r="AY476" s="239" t="s">
        <v>134</v>
      </c>
    </row>
    <row r="477" s="2" customFormat="1">
      <c r="A477" s="39"/>
      <c r="B477" s="40"/>
      <c r="C477" s="41"/>
      <c r="D477" s="218" t="s">
        <v>234</v>
      </c>
      <c r="E477" s="41"/>
      <c r="F477" s="251" t="s">
        <v>1015</v>
      </c>
      <c r="G477" s="41"/>
      <c r="H477" s="41"/>
      <c r="I477" s="41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U477" s="18" t="s">
        <v>81</v>
      </c>
    </row>
    <row r="478" s="2" customFormat="1">
      <c r="A478" s="39"/>
      <c r="B478" s="40"/>
      <c r="C478" s="41"/>
      <c r="D478" s="218" t="s">
        <v>234</v>
      </c>
      <c r="E478" s="41"/>
      <c r="F478" s="252" t="s">
        <v>635</v>
      </c>
      <c r="G478" s="41"/>
      <c r="H478" s="253">
        <v>1045</v>
      </c>
      <c r="I478" s="41"/>
      <c r="J478" s="41"/>
      <c r="K478" s="41"/>
      <c r="L478" s="45"/>
      <c r="M478" s="221"/>
      <c r="N478" s="222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U478" s="18" t="s">
        <v>81</v>
      </c>
    </row>
    <row r="479" s="2" customFormat="1" ht="24.15" customHeight="1">
      <c r="A479" s="39"/>
      <c r="B479" s="40"/>
      <c r="C479" s="205" t="s">
        <v>1016</v>
      </c>
      <c r="D479" s="205" t="s">
        <v>137</v>
      </c>
      <c r="E479" s="206" t="s">
        <v>719</v>
      </c>
      <c r="F479" s="207" t="s">
        <v>720</v>
      </c>
      <c r="G479" s="208" t="s">
        <v>679</v>
      </c>
      <c r="H479" s="209">
        <v>1045</v>
      </c>
      <c r="I479" s="210"/>
      <c r="J479" s="211">
        <f>ROUND(I479*H479,2)</f>
        <v>0</v>
      </c>
      <c r="K479" s="207" t="s">
        <v>721</v>
      </c>
      <c r="L479" s="45"/>
      <c r="M479" s="212" t="s">
        <v>19</v>
      </c>
      <c r="N479" s="213" t="s">
        <v>42</v>
      </c>
      <c r="O479" s="85"/>
      <c r="P479" s="214">
        <f>O479*H479</f>
        <v>0</v>
      </c>
      <c r="Q479" s="214">
        <v>0</v>
      </c>
      <c r="R479" s="214">
        <f>Q479*H479</f>
        <v>0</v>
      </c>
      <c r="S479" s="214">
        <v>0</v>
      </c>
      <c r="T479" s="215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16" t="s">
        <v>154</v>
      </c>
      <c r="AT479" s="216" t="s">
        <v>137</v>
      </c>
      <c r="AU479" s="216" t="s">
        <v>81</v>
      </c>
      <c r="AY479" s="18" t="s">
        <v>134</v>
      </c>
      <c r="BE479" s="217">
        <f>IF(N479="základní",J479,0)</f>
        <v>0</v>
      </c>
      <c r="BF479" s="217">
        <f>IF(N479="snížená",J479,0)</f>
        <v>0</v>
      </c>
      <c r="BG479" s="217">
        <f>IF(N479="zákl. přenesená",J479,0)</f>
        <v>0</v>
      </c>
      <c r="BH479" s="217">
        <f>IF(N479="sníž. přenesená",J479,0)</f>
        <v>0</v>
      </c>
      <c r="BI479" s="217">
        <f>IF(N479="nulová",J479,0)</f>
        <v>0</v>
      </c>
      <c r="BJ479" s="18" t="s">
        <v>79</v>
      </c>
      <c r="BK479" s="217">
        <f>ROUND(I479*H479,2)</f>
        <v>0</v>
      </c>
      <c r="BL479" s="18" t="s">
        <v>154</v>
      </c>
      <c r="BM479" s="216" t="s">
        <v>1017</v>
      </c>
    </row>
    <row r="480" s="2" customFormat="1">
      <c r="A480" s="39"/>
      <c r="B480" s="40"/>
      <c r="C480" s="41"/>
      <c r="D480" s="285" t="s">
        <v>666</v>
      </c>
      <c r="E480" s="41"/>
      <c r="F480" s="286" t="s">
        <v>723</v>
      </c>
      <c r="G480" s="41"/>
      <c r="H480" s="41"/>
      <c r="I480" s="220"/>
      <c r="J480" s="41"/>
      <c r="K480" s="41"/>
      <c r="L480" s="45"/>
      <c r="M480" s="221"/>
      <c r="N480" s="222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666</v>
      </c>
      <c r="AU480" s="18" t="s">
        <v>81</v>
      </c>
    </row>
    <row r="481" s="13" customFormat="1">
      <c r="A481" s="13"/>
      <c r="B481" s="229"/>
      <c r="C481" s="230"/>
      <c r="D481" s="218" t="s">
        <v>206</v>
      </c>
      <c r="E481" s="231" t="s">
        <v>19</v>
      </c>
      <c r="F481" s="232" t="s">
        <v>634</v>
      </c>
      <c r="G481" s="230"/>
      <c r="H481" s="233">
        <v>1045</v>
      </c>
      <c r="I481" s="234"/>
      <c r="J481" s="230"/>
      <c r="K481" s="230"/>
      <c r="L481" s="235"/>
      <c r="M481" s="236"/>
      <c r="N481" s="237"/>
      <c r="O481" s="237"/>
      <c r="P481" s="237"/>
      <c r="Q481" s="237"/>
      <c r="R481" s="237"/>
      <c r="S481" s="237"/>
      <c r="T481" s="23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9" t="s">
        <v>206</v>
      </c>
      <c r="AU481" s="239" t="s">
        <v>81</v>
      </c>
      <c r="AV481" s="13" t="s">
        <v>81</v>
      </c>
      <c r="AW481" s="13" t="s">
        <v>32</v>
      </c>
      <c r="AX481" s="13" t="s">
        <v>79</v>
      </c>
      <c r="AY481" s="239" t="s">
        <v>134</v>
      </c>
    </row>
    <row r="482" s="2" customFormat="1">
      <c r="A482" s="39"/>
      <c r="B482" s="40"/>
      <c r="C482" s="41"/>
      <c r="D482" s="218" t="s">
        <v>234</v>
      </c>
      <c r="E482" s="41"/>
      <c r="F482" s="251" t="s">
        <v>1015</v>
      </c>
      <c r="G482" s="41"/>
      <c r="H482" s="41"/>
      <c r="I482" s="41"/>
      <c r="J482" s="41"/>
      <c r="K482" s="41"/>
      <c r="L482" s="45"/>
      <c r="M482" s="221"/>
      <c r="N482" s="222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U482" s="18" t="s">
        <v>81</v>
      </c>
    </row>
    <row r="483" s="2" customFormat="1">
      <c r="A483" s="39"/>
      <c r="B483" s="40"/>
      <c r="C483" s="41"/>
      <c r="D483" s="218" t="s">
        <v>234</v>
      </c>
      <c r="E483" s="41"/>
      <c r="F483" s="252" t="s">
        <v>635</v>
      </c>
      <c r="G483" s="41"/>
      <c r="H483" s="253">
        <v>1045</v>
      </c>
      <c r="I483" s="41"/>
      <c r="J483" s="41"/>
      <c r="K483" s="41"/>
      <c r="L483" s="45"/>
      <c r="M483" s="221"/>
      <c r="N483" s="222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U483" s="18" t="s">
        <v>81</v>
      </c>
    </row>
    <row r="484" s="2" customFormat="1" ht="16.5" customHeight="1">
      <c r="A484" s="39"/>
      <c r="B484" s="40"/>
      <c r="C484" s="254" t="s">
        <v>1018</v>
      </c>
      <c r="D484" s="254" t="s">
        <v>280</v>
      </c>
      <c r="E484" s="255" t="s">
        <v>488</v>
      </c>
      <c r="F484" s="256" t="s">
        <v>724</v>
      </c>
      <c r="G484" s="257" t="s">
        <v>314</v>
      </c>
      <c r="H484" s="258">
        <v>1045</v>
      </c>
      <c r="I484" s="259"/>
      <c r="J484" s="260">
        <f>ROUND(I484*H484,2)</f>
        <v>0</v>
      </c>
      <c r="K484" s="256" t="s">
        <v>19</v>
      </c>
      <c r="L484" s="261"/>
      <c r="M484" s="262" t="s">
        <v>19</v>
      </c>
      <c r="N484" s="263" t="s">
        <v>42</v>
      </c>
      <c r="O484" s="85"/>
      <c r="P484" s="214">
        <f>O484*H484</f>
        <v>0</v>
      </c>
      <c r="Q484" s="214">
        <v>0.001</v>
      </c>
      <c r="R484" s="214">
        <f>Q484*H484</f>
        <v>1.0449999999999999</v>
      </c>
      <c r="S484" s="214">
        <v>0</v>
      </c>
      <c r="T484" s="215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16" t="s">
        <v>172</v>
      </c>
      <c r="AT484" s="216" t="s">
        <v>280</v>
      </c>
      <c r="AU484" s="216" t="s">
        <v>81</v>
      </c>
      <c r="AY484" s="18" t="s">
        <v>134</v>
      </c>
      <c r="BE484" s="217">
        <f>IF(N484="základní",J484,0)</f>
        <v>0</v>
      </c>
      <c r="BF484" s="217">
        <f>IF(N484="snížená",J484,0)</f>
        <v>0</v>
      </c>
      <c r="BG484" s="217">
        <f>IF(N484="zákl. přenesená",J484,0)</f>
        <v>0</v>
      </c>
      <c r="BH484" s="217">
        <f>IF(N484="sníž. přenesená",J484,0)</f>
        <v>0</v>
      </c>
      <c r="BI484" s="217">
        <f>IF(N484="nulová",J484,0)</f>
        <v>0</v>
      </c>
      <c r="BJ484" s="18" t="s">
        <v>79</v>
      </c>
      <c r="BK484" s="217">
        <f>ROUND(I484*H484,2)</f>
        <v>0</v>
      </c>
      <c r="BL484" s="18" t="s">
        <v>154</v>
      </c>
      <c r="BM484" s="216" t="s">
        <v>1019</v>
      </c>
    </row>
    <row r="485" s="2" customFormat="1">
      <c r="A485" s="39"/>
      <c r="B485" s="40"/>
      <c r="C485" s="41"/>
      <c r="D485" s="218" t="s">
        <v>143</v>
      </c>
      <c r="E485" s="41"/>
      <c r="F485" s="219" t="s">
        <v>726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143</v>
      </c>
      <c r="AU485" s="18" t="s">
        <v>81</v>
      </c>
    </row>
    <row r="486" s="13" customFormat="1">
      <c r="A486" s="13"/>
      <c r="B486" s="229"/>
      <c r="C486" s="230"/>
      <c r="D486" s="218" t="s">
        <v>206</v>
      </c>
      <c r="E486" s="231" t="s">
        <v>19</v>
      </c>
      <c r="F486" s="232" t="s">
        <v>634</v>
      </c>
      <c r="G486" s="230"/>
      <c r="H486" s="233">
        <v>1045</v>
      </c>
      <c r="I486" s="234"/>
      <c r="J486" s="230"/>
      <c r="K486" s="230"/>
      <c r="L486" s="235"/>
      <c r="M486" s="236"/>
      <c r="N486" s="237"/>
      <c r="O486" s="237"/>
      <c r="P486" s="237"/>
      <c r="Q486" s="237"/>
      <c r="R486" s="237"/>
      <c r="S486" s="237"/>
      <c r="T486" s="23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9" t="s">
        <v>206</v>
      </c>
      <c r="AU486" s="239" t="s">
        <v>81</v>
      </c>
      <c r="AV486" s="13" t="s">
        <v>81</v>
      </c>
      <c r="AW486" s="13" t="s">
        <v>32</v>
      </c>
      <c r="AX486" s="13" t="s">
        <v>79</v>
      </c>
      <c r="AY486" s="239" t="s">
        <v>134</v>
      </c>
    </row>
    <row r="487" s="2" customFormat="1">
      <c r="A487" s="39"/>
      <c r="B487" s="40"/>
      <c r="C487" s="41"/>
      <c r="D487" s="218" t="s">
        <v>234</v>
      </c>
      <c r="E487" s="41"/>
      <c r="F487" s="251" t="s">
        <v>1015</v>
      </c>
      <c r="G487" s="41"/>
      <c r="H487" s="41"/>
      <c r="I487" s="41"/>
      <c r="J487" s="41"/>
      <c r="K487" s="41"/>
      <c r="L487" s="45"/>
      <c r="M487" s="221"/>
      <c r="N487" s="222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U487" s="18" t="s">
        <v>81</v>
      </c>
    </row>
    <row r="488" s="2" customFormat="1">
      <c r="A488" s="39"/>
      <c r="B488" s="40"/>
      <c r="C488" s="41"/>
      <c r="D488" s="218" t="s">
        <v>234</v>
      </c>
      <c r="E488" s="41"/>
      <c r="F488" s="252" t="s">
        <v>635</v>
      </c>
      <c r="G488" s="41"/>
      <c r="H488" s="253">
        <v>1045</v>
      </c>
      <c r="I488" s="41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U488" s="18" t="s">
        <v>81</v>
      </c>
    </row>
    <row r="489" s="2" customFormat="1" ht="44.25" customHeight="1">
      <c r="A489" s="39"/>
      <c r="B489" s="40"/>
      <c r="C489" s="205" t="s">
        <v>1020</v>
      </c>
      <c r="D489" s="205" t="s">
        <v>137</v>
      </c>
      <c r="E489" s="206" t="s">
        <v>1021</v>
      </c>
      <c r="F489" s="207" t="s">
        <v>1022</v>
      </c>
      <c r="G489" s="208" t="s">
        <v>679</v>
      </c>
      <c r="H489" s="209">
        <v>1045</v>
      </c>
      <c r="I489" s="210"/>
      <c r="J489" s="211">
        <f>ROUND(I489*H489,2)</f>
        <v>0</v>
      </c>
      <c r="K489" s="207" t="s">
        <v>672</v>
      </c>
      <c r="L489" s="45"/>
      <c r="M489" s="212" t="s">
        <v>19</v>
      </c>
      <c r="N489" s="213" t="s">
        <v>42</v>
      </c>
      <c r="O489" s="85"/>
      <c r="P489" s="214">
        <f>O489*H489</f>
        <v>0</v>
      </c>
      <c r="Q489" s="214">
        <v>0</v>
      </c>
      <c r="R489" s="214">
        <f>Q489*H489</f>
        <v>0</v>
      </c>
      <c r="S489" s="214">
        <v>0</v>
      </c>
      <c r="T489" s="215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16" t="s">
        <v>154</v>
      </c>
      <c r="AT489" s="216" t="s">
        <v>137</v>
      </c>
      <c r="AU489" s="216" t="s">
        <v>81</v>
      </c>
      <c r="AY489" s="18" t="s">
        <v>134</v>
      </c>
      <c r="BE489" s="217">
        <f>IF(N489="základní",J489,0)</f>
        <v>0</v>
      </c>
      <c r="BF489" s="217">
        <f>IF(N489="snížená",J489,0)</f>
        <v>0</v>
      </c>
      <c r="BG489" s="217">
        <f>IF(N489="zákl. přenesená",J489,0)</f>
        <v>0</v>
      </c>
      <c r="BH489" s="217">
        <f>IF(N489="sníž. přenesená",J489,0)</f>
        <v>0</v>
      </c>
      <c r="BI489" s="217">
        <f>IF(N489="nulová",J489,0)</f>
        <v>0</v>
      </c>
      <c r="BJ489" s="18" t="s">
        <v>79</v>
      </c>
      <c r="BK489" s="217">
        <f>ROUND(I489*H489,2)</f>
        <v>0</v>
      </c>
      <c r="BL489" s="18" t="s">
        <v>154</v>
      </c>
      <c r="BM489" s="216" t="s">
        <v>1023</v>
      </c>
    </row>
    <row r="490" s="2" customFormat="1">
      <c r="A490" s="39"/>
      <c r="B490" s="40"/>
      <c r="C490" s="41"/>
      <c r="D490" s="285" t="s">
        <v>666</v>
      </c>
      <c r="E490" s="41"/>
      <c r="F490" s="286" t="s">
        <v>1024</v>
      </c>
      <c r="G490" s="41"/>
      <c r="H490" s="41"/>
      <c r="I490" s="220"/>
      <c r="J490" s="41"/>
      <c r="K490" s="41"/>
      <c r="L490" s="45"/>
      <c r="M490" s="221"/>
      <c r="N490" s="222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666</v>
      </c>
      <c r="AU490" s="18" t="s">
        <v>81</v>
      </c>
    </row>
    <row r="491" s="2" customFormat="1">
      <c r="A491" s="39"/>
      <c r="B491" s="40"/>
      <c r="C491" s="41"/>
      <c r="D491" s="218" t="s">
        <v>143</v>
      </c>
      <c r="E491" s="41"/>
      <c r="F491" s="219" t="s">
        <v>1025</v>
      </c>
      <c r="G491" s="41"/>
      <c r="H491" s="41"/>
      <c r="I491" s="220"/>
      <c r="J491" s="41"/>
      <c r="K491" s="41"/>
      <c r="L491" s="45"/>
      <c r="M491" s="221"/>
      <c r="N491" s="222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143</v>
      </c>
      <c r="AU491" s="18" t="s">
        <v>81</v>
      </c>
    </row>
    <row r="492" s="13" customFormat="1">
      <c r="A492" s="13"/>
      <c r="B492" s="229"/>
      <c r="C492" s="230"/>
      <c r="D492" s="218" t="s">
        <v>206</v>
      </c>
      <c r="E492" s="231" t="s">
        <v>19</v>
      </c>
      <c r="F492" s="232" t="s">
        <v>634</v>
      </c>
      <c r="G492" s="230"/>
      <c r="H492" s="233">
        <v>1045</v>
      </c>
      <c r="I492" s="234"/>
      <c r="J492" s="230"/>
      <c r="K492" s="230"/>
      <c r="L492" s="235"/>
      <c r="M492" s="236"/>
      <c r="N492" s="237"/>
      <c r="O492" s="237"/>
      <c r="P492" s="237"/>
      <c r="Q492" s="237"/>
      <c r="R492" s="237"/>
      <c r="S492" s="237"/>
      <c r="T492" s="23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9" t="s">
        <v>206</v>
      </c>
      <c r="AU492" s="239" t="s">
        <v>81</v>
      </c>
      <c r="AV492" s="13" t="s">
        <v>81</v>
      </c>
      <c r="AW492" s="13" t="s">
        <v>32</v>
      </c>
      <c r="AX492" s="13" t="s">
        <v>79</v>
      </c>
      <c r="AY492" s="239" t="s">
        <v>134</v>
      </c>
    </row>
    <row r="493" s="2" customFormat="1">
      <c r="A493" s="39"/>
      <c r="B493" s="40"/>
      <c r="C493" s="41"/>
      <c r="D493" s="218" t="s">
        <v>234</v>
      </c>
      <c r="E493" s="41"/>
      <c r="F493" s="251" t="s">
        <v>1015</v>
      </c>
      <c r="G493" s="41"/>
      <c r="H493" s="41"/>
      <c r="I493" s="41"/>
      <c r="J493" s="41"/>
      <c r="K493" s="41"/>
      <c r="L493" s="45"/>
      <c r="M493" s="221"/>
      <c r="N493" s="222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U493" s="18" t="s">
        <v>81</v>
      </c>
    </row>
    <row r="494" s="2" customFormat="1">
      <c r="A494" s="39"/>
      <c r="B494" s="40"/>
      <c r="C494" s="41"/>
      <c r="D494" s="218" t="s">
        <v>234</v>
      </c>
      <c r="E494" s="41"/>
      <c r="F494" s="252" t="s">
        <v>635</v>
      </c>
      <c r="G494" s="41"/>
      <c r="H494" s="253">
        <v>1045</v>
      </c>
      <c r="I494" s="41"/>
      <c r="J494" s="41"/>
      <c r="K494" s="41"/>
      <c r="L494" s="45"/>
      <c r="M494" s="221"/>
      <c r="N494" s="222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U494" s="18" t="s">
        <v>81</v>
      </c>
    </row>
    <row r="495" s="2" customFormat="1" ht="16.5" customHeight="1">
      <c r="A495" s="39"/>
      <c r="B495" s="40"/>
      <c r="C495" s="254" t="s">
        <v>1026</v>
      </c>
      <c r="D495" s="254" t="s">
        <v>280</v>
      </c>
      <c r="E495" s="255" t="s">
        <v>1027</v>
      </c>
      <c r="F495" s="256" t="s">
        <v>1028</v>
      </c>
      <c r="G495" s="257" t="s">
        <v>679</v>
      </c>
      <c r="H495" s="258">
        <v>1045</v>
      </c>
      <c r="I495" s="259"/>
      <c r="J495" s="260">
        <f>ROUND(I495*H495,2)</f>
        <v>0</v>
      </c>
      <c r="K495" s="256" t="s">
        <v>19</v>
      </c>
      <c r="L495" s="261"/>
      <c r="M495" s="262" t="s">
        <v>19</v>
      </c>
      <c r="N495" s="263" t="s">
        <v>42</v>
      </c>
      <c r="O495" s="85"/>
      <c r="P495" s="214">
        <f>O495*H495</f>
        <v>0</v>
      </c>
      <c r="Q495" s="214">
        <v>0.0050000000000000001</v>
      </c>
      <c r="R495" s="214">
        <f>Q495*H495</f>
        <v>5.2250000000000005</v>
      </c>
      <c r="S495" s="214">
        <v>0</v>
      </c>
      <c r="T495" s="215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16" t="s">
        <v>172</v>
      </c>
      <c r="AT495" s="216" t="s">
        <v>280</v>
      </c>
      <c r="AU495" s="216" t="s">
        <v>81</v>
      </c>
      <c r="AY495" s="18" t="s">
        <v>134</v>
      </c>
      <c r="BE495" s="217">
        <f>IF(N495="základní",J495,0)</f>
        <v>0</v>
      </c>
      <c r="BF495" s="217">
        <f>IF(N495="snížená",J495,0)</f>
        <v>0</v>
      </c>
      <c r="BG495" s="217">
        <f>IF(N495="zákl. přenesená",J495,0)</f>
        <v>0</v>
      </c>
      <c r="BH495" s="217">
        <f>IF(N495="sníž. přenesená",J495,0)</f>
        <v>0</v>
      </c>
      <c r="BI495" s="217">
        <f>IF(N495="nulová",J495,0)</f>
        <v>0</v>
      </c>
      <c r="BJ495" s="18" t="s">
        <v>79</v>
      </c>
      <c r="BK495" s="217">
        <f>ROUND(I495*H495,2)</f>
        <v>0</v>
      </c>
      <c r="BL495" s="18" t="s">
        <v>154</v>
      </c>
      <c r="BM495" s="216" t="s">
        <v>1029</v>
      </c>
    </row>
    <row r="496" s="2" customFormat="1">
      <c r="A496" s="39"/>
      <c r="B496" s="40"/>
      <c r="C496" s="41"/>
      <c r="D496" s="218" t="s">
        <v>143</v>
      </c>
      <c r="E496" s="41"/>
      <c r="F496" s="219" t="s">
        <v>1030</v>
      </c>
      <c r="G496" s="41"/>
      <c r="H496" s="41"/>
      <c r="I496" s="220"/>
      <c r="J496" s="41"/>
      <c r="K496" s="41"/>
      <c r="L496" s="45"/>
      <c r="M496" s="221"/>
      <c r="N496" s="222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143</v>
      </c>
      <c r="AU496" s="18" t="s">
        <v>81</v>
      </c>
    </row>
    <row r="497" s="13" customFormat="1">
      <c r="A497" s="13"/>
      <c r="B497" s="229"/>
      <c r="C497" s="230"/>
      <c r="D497" s="218" t="s">
        <v>206</v>
      </c>
      <c r="E497" s="231" t="s">
        <v>19</v>
      </c>
      <c r="F497" s="232" t="s">
        <v>634</v>
      </c>
      <c r="G497" s="230"/>
      <c r="H497" s="233">
        <v>1045</v>
      </c>
      <c r="I497" s="234"/>
      <c r="J497" s="230"/>
      <c r="K497" s="230"/>
      <c r="L497" s="235"/>
      <c r="M497" s="236"/>
      <c r="N497" s="237"/>
      <c r="O497" s="237"/>
      <c r="P497" s="237"/>
      <c r="Q497" s="237"/>
      <c r="R497" s="237"/>
      <c r="S497" s="237"/>
      <c r="T497" s="23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9" t="s">
        <v>206</v>
      </c>
      <c r="AU497" s="239" t="s">
        <v>81</v>
      </c>
      <c r="AV497" s="13" t="s">
        <v>81</v>
      </c>
      <c r="AW497" s="13" t="s">
        <v>32</v>
      </c>
      <c r="AX497" s="13" t="s">
        <v>79</v>
      </c>
      <c r="AY497" s="239" t="s">
        <v>134</v>
      </c>
    </row>
    <row r="498" s="2" customFormat="1">
      <c r="A498" s="39"/>
      <c r="B498" s="40"/>
      <c r="C498" s="41"/>
      <c r="D498" s="218" t="s">
        <v>234</v>
      </c>
      <c r="E498" s="41"/>
      <c r="F498" s="251" t="s">
        <v>1015</v>
      </c>
      <c r="G498" s="41"/>
      <c r="H498" s="41"/>
      <c r="I498" s="41"/>
      <c r="J498" s="41"/>
      <c r="K498" s="41"/>
      <c r="L498" s="45"/>
      <c r="M498" s="221"/>
      <c r="N498" s="222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U498" s="18" t="s">
        <v>81</v>
      </c>
    </row>
    <row r="499" s="2" customFormat="1">
      <c r="A499" s="39"/>
      <c r="B499" s="40"/>
      <c r="C499" s="41"/>
      <c r="D499" s="218" t="s">
        <v>234</v>
      </c>
      <c r="E499" s="41"/>
      <c r="F499" s="252" t="s">
        <v>635</v>
      </c>
      <c r="G499" s="41"/>
      <c r="H499" s="253">
        <v>1045</v>
      </c>
      <c r="I499" s="41"/>
      <c r="J499" s="41"/>
      <c r="K499" s="41"/>
      <c r="L499" s="45"/>
      <c r="M499" s="221"/>
      <c r="N499" s="222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U499" s="18" t="s">
        <v>81</v>
      </c>
    </row>
    <row r="500" s="2" customFormat="1" ht="16.5" customHeight="1">
      <c r="A500" s="39"/>
      <c r="B500" s="40"/>
      <c r="C500" s="205" t="s">
        <v>1031</v>
      </c>
      <c r="D500" s="205" t="s">
        <v>137</v>
      </c>
      <c r="E500" s="206" t="s">
        <v>1032</v>
      </c>
      <c r="F500" s="207" t="s">
        <v>1033</v>
      </c>
      <c r="G500" s="208" t="s">
        <v>314</v>
      </c>
      <c r="H500" s="209">
        <v>2730</v>
      </c>
      <c r="I500" s="210"/>
      <c r="J500" s="211">
        <f>ROUND(I500*H500,2)</f>
        <v>0</v>
      </c>
      <c r="K500" s="207" t="s">
        <v>19</v>
      </c>
      <c r="L500" s="45"/>
      <c r="M500" s="212" t="s">
        <v>19</v>
      </c>
      <c r="N500" s="213" t="s">
        <v>42</v>
      </c>
      <c r="O500" s="85"/>
      <c r="P500" s="214">
        <f>O500*H500</f>
        <v>0</v>
      </c>
      <c r="Q500" s="214">
        <v>0</v>
      </c>
      <c r="R500" s="214">
        <f>Q500*H500</f>
        <v>0</v>
      </c>
      <c r="S500" s="214">
        <v>0</v>
      </c>
      <c r="T500" s="215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6" t="s">
        <v>154</v>
      </c>
      <c r="AT500" s="216" t="s">
        <v>137</v>
      </c>
      <c r="AU500" s="216" t="s">
        <v>81</v>
      </c>
      <c r="AY500" s="18" t="s">
        <v>134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18" t="s">
        <v>79</v>
      </c>
      <c r="BK500" s="217">
        <f>ROUND(I500*H500,2)</f>
        <v>0</v>
      </c>
      <c r="BL500" s="18" t="s">
        <v>154</v>
      </c>
      <c r="BM500" s="216" t="s">
        <v>1034</v>
      </c>
    </row>
    <row r="501" s="13" customFormat="1">
      <c r="A501" s="13"/>
      <c r="B501" s="229"/>
      <c r="C501" s="230"/>
      <c r="D501" s="218" t="s">
        <v>206</v>
      </c>
      <c r="E501" s="231" t="s">
        <v>19</v>
      </c>
      <c r="F501" s="232" t="s">
        <v>652</v>
      </c>
      <c r="G501" s="230"/>
      <c r="H501" s="233">
        <v>2730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206</v>
      </c>
      <c r="AU501" s="239" t="s">
        <v>81</v>
      </c>
      <c r="AV501" s="13" t="s">
        <v>81</v>
      </c>
      <c r="AW501" s="13" t="s">
        <v>32</v>
      </c>
      <c r="AX501" s="13" t="s">
        <v>79</v>
      </c>
      <c r="AY501" s="239" t="s">
        <v>134</v>
      </c>
    </row>
    <row r="502" s="2" customFormat="1">
      <c r="A502" s="39"/>
      <c r="B502" s="40"/>
      <c r="C502" s="41"/>
      <c r="D502" s="218" t="s">
        <v>234</v>
      </c>
      <c r="E502" s="41"/>
      <c r="F502" s="251" t="s">
        <v>1035</v>
      </c>
      <c r="G502" s="41"/>
      <c r="H502" s="41"/>
      <c r="I502" s="41"/>
      <c r="J502" s="41"/>
      <c r="K502" s="41"/>
      <c r="L502" s="45"/>
      <c r="M502" s="221"/>
      <c r="N502" s="222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U502" s="18" t="s">
        <v>81</v>
      </c>
    </row>
    <row r="503" s="2" customFormat="1">
      <c r="A503" s="39"/>
      <c r="B503" s="40"/>
      <c r="C503" s="41"/>
      <c r="D503" s="218" t="s">
        <v>234</v>
      </c>
      <c r="E503" s="41"/>
      <c r="F503" s="252" t="s">
        <v>653</v>
      </c>
      <c r="G503" s="41"/>
      <c r="H503" s="253">
        <v>2730</v>
      </c>
      <c r="I503" s="41"/>
      <c r="J503" s="41"/>
      <c r="K503" s="41"/>
      <c r="L503" s="45"/>
      <c r="M503" s="221"/>
      <c r="N503" s="222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U503" s="18" t="s">
        <v>81</v>
      </c>
    </row>
    <row r="504" s="2" customFormat="1" ht="24.15" customHeight="1">
      <c r="A504" s="39"/>
      <c r="B504" s="40"/>
      <c r="C504" s="205" t="s">
        <v>1036</v>
      </c>
      <c r="D504" s="205" t="s">
        <v>137</v>
      </c>
      <c r="E504" s="206" t="s">
        <v>1037</v>
      </c>
      <c r="F504" s="207" t="s">
        <v>1038</v>
      </c>
      <c r="G504" s="208" t="s">
        <v>679</v>
      </c>
      <c r="H504" s="209">
        <v>2730</v>
      </c>
      <c r="I504" s="210"/>
      <c r="J504" s="211">
        <f>ROUND(I504*H504,2)</f>
        <v>0</v>
      </c>
      <c r="K504" s="207" t="s">
        <v>672</v>
      </c>
      <c r="L504" s="45"/>
      <c r="M504" s="212" t="s">
        <v>19</v>
      </c>
      <c r="N504" s="213" t="s">
        <v>42</v>
      </c>
      <c r="O504" s="85"/>
      <c r="P504" s="214">
        <f>O504*H504</f>
        <v>0</v>
      </c>
      <c r="Q504" s="214">
        <v>0</v>
      </c>
      <c r="R504" s="214">
        <f>Q504*H504</f>
        <v>0</v>
      </c>
      <c r="S504" s="214">
        <v>0</v>
      </c>
      <c r="T504" s="215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6" t="s">
        <v>154</v>
      </c>
      <c r="AT504" s="216" t="s">
        <v>137</v>
      </c>
      <c r="AU504" s="216" t="s">
        <v>81</v>
      </c>
      <c r="AY504" s="18" t="s">
        <v>134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8" t="s">
        <v>79</v>
      </c>
      <c r="BK504" s="217">
        <f>ROUND(I504*H504,2)</f>
        <v>0</v>
      </c>
      <c r="BL504" s="18" t="s">
        <v>154</v>
      </c>
      <c r="BM504" s="216" t="s">
        <v>1039</v>
      </c>
    </row>
    <row r="505" s="2" customFormat="1">
      <c r="A505" s="39"/>
      <c r="B505" s="40"/>
      <c r="C505" s="41"/>
      <c r="D505" s="285" t="s">
        <v>666</v>
      </c>
      <c r="E505" s="41"/>
      <c r="F505" s="286" t="s">
        <v>1040</v>
      </c>
      <c r="G505" s="41"/>
      <c r="H505" s="41"/>
      <c r="I505" s="220"/>
      <c r="J505" s="41"/>
      <c r="K505" s="41"/>
      <c r="L505" s="45"/>
      <c r="M505" s="221"/>
      <c r="N505" s="222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666</v>
      </c>
      <c r="AU505" s="18" t="s">
        <v>81</v>
      </c>
    </row>
    <row r="506" s="2" customFormat="1">
      <c r="A506" s="39"/>
      <c r="B506" s="40"/>
      <c r="C506" s="41"/>
      <c r="D506" s="218" t="s">
        <v>143</v>
      </c>
      <c r="E506" s="41"/>
      <c r="F506" s="219" t="s">
        <v>1041</v>
      </c>
      <c r="G506" s="41"/>
      <c r="H506" s="41"/>
      <c r="I506" s="220"/>
      <c r="J506" s="41"/>
      <c r="K506" s="41"/>
      <c r="L506" s="45"/>
      <c r="M506" s="221"/>
      <c r="N506" s="222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143</v>
      </c>
      <c r="AU506" s="18" t="s">
        <v>81</v>
      </c>
    </row>
    <row r="507" s="13" customFormat="1">
      <c r="A507" s="13"/>
      <c r="B507" s="229"/>
      <c r="C507" s="230"/>
      <c r="D507" s="218" t="s">
        <v>206</v>
      </c>
      <c r="E507" s="231" t="s">
        <v>19</v>
      </c>
      <c r="F507" s="232" t="s">
        <v>652</v>
      </c>
      <c r="G507" s="230"/>
      <c r="H507" s="233">
        <v>2730</v>
      </c>
      <c r="I507" s="234"/>
      <c r="J507" s="230"/>
      <c r="K507" s="230"/>
      <c r="L507" s="235"/>
      <c r="M507" s="236"/>
      <c r="N507" s="237"/>
      <c r="O507" s="237"/>
      <c r="P507" s="237"/>
      <c r="Q507" s="237"/>
      <c r="R507" s="237"/>
      <c r="S507" s="237"/>
      <c r="T507" s="23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9" t="s">
        <v>206</v>
      </c>
      <c r="AU507" s="239" t="s">
        <v>81</v>
      </c>
      <c r="AV507" s="13" t="s">
        <v>81</v>
      </c>
      <c r="AW507" s="13" t="s">
        <v>32</v>
      </c>
      <c r="AX507" s="13" t="s">
        <v>79</v>
      </c>
      <c r="AY507" s="239" t="s">
        <v>134</v>
      </c>
    </row>
    <row r="508" s="2" customFormat="1">
      <c r="A508" s="39"/>
      <c r="B508" s="40"/>
      <c r="C508" s="41"/>
      <c r="D508" s="218" t="s">
        <v>234</v>
      </c>
      <c r="E508" s="41"/>
      <c r="F508" s="251" t="s">
        <v>1035</v>
      </c>
      <c r="G508" s="41"/>
      <c r="H508" s="41"/>
      <c r="I508" s="41"/>
      <c r="J508" s="41"/>
      <c r="K508" s="41"/>
      <c r="L508" s="45"/>
      <c r="M508" s="221"/>
      <c r="N508" s="222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U508" s="18" t="s">
        <v>81</v>
      </c>
    </row>
    <row r="509" s="2" customFormat="1">
      <c r="A509" s="39"/>
      <c r="B509" s="40"/>
      <c r="C509" s="41"/>
      <c r="D509" s="218" t="s">
        <v>234</v>
      </c>
      <c r="E509" s="41"/>
      <c r="F509" s="252" t="s">
        <v>653</v>
      </c>
      <c r="G509" s="41"/>
      <c r="H509" s="253">
        <v>2730</v>
      </c>
      <c r="I509" s="41"/>
      <c r="J509" s="41"/>
      <c r="K509" s="41"/>
      <c r="L509" s="45"/>
      <c r="M509" s="221"/>
      <c r="N509" s="222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U509" s="18" t="s">
        <v>81</v>
      </c>
    </row>
    <row r="510" s="2" customFormat="1" ht="16.5" customHeight="1">
      <c r="A510" s="39"/>
      <c r="B510" s="40"/>
      <c r="C510" s="254" t="s">
        <v>1042</v>
      </c>
      <c r="D510" s="254" t="s">
        <v>280</v>
      </c>
      <c r="E510" s="255" t="s">
        <v>138</v>
      </c>
      <c r="F510" s="256" t="s">
        <v>1043</v>
      </c>
      <c r="G510" s="257" t="s">
        <v>679</v>
      </c>
      <c r="H510" s="258">
        <v>2730</v>
      </c>
      <c r="I510" s="259"/>
      <c r="J510" s="260">
        <f>ROUND(I510*H510,2)</f>
        <v>0</v>
      </c>
      <c r="K510" s="256" t="s">
        <v>19</v>
      </c>
      <c r="L510" s="261"/>
      <c r="M510" s="262" t="s">
        <v>19</v>
      </c>
      <c r="N510" s="263" t="s">
        <v>42</v>
      </c>
      <c r="O510" s="85"/>
      <c r="P510" s="214">
        <f>O510*H510</f>
        <v>0</v>
      </c>
      <c r="Q510" s="214">
        <v>0.0050000000000000001</v>
      </c>
      <c r="R510" s="214">
        <f>Q510*H510</f>
        <v>13.65</v>
      </c>
      <c r="S510" s="214">
        <v>0</v>
      </c>
      <c r="T510" s="21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6" t="s">
        <v>172</v>
      </c>
      <c r="AT510" s="216" t="s">
        <v>280</v>
      </c>
      <c r="AU510" s="216" t="s">
        <v>81</v>
      </c>
      <c r="AY510" s="18" t="s">
        <v>134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8" t="s">
        <v>79</v>
      </c>
      <c r="BK510" s="217">
        <f>ROUND(I510*H510,2)</f>
        <v>0</v>
      </c>
      <c r="BL510" s="18" t="s">
        <v>154</v>
      </c>
      <c r="BM510" s="216" t="s">
        <v>1044</v>
      </c>
    </row>
    <row r="511" s="2" customFormat="1">
      <c r="A511" s="39"/>
      <c r="B511" s="40"/>
      <c r="C511" s="41"/>
      <c r="D511" s="218" t="s">
        <v>143</v>
      </c>
      <c r="E511" s="41"/>
      <c r="F511" s="219" t="s">
        <v>1030</v>
      </c>
      <c r="G511" s="41"/>
      <c r="H511" s="41"/>
      <c r="I511" s="220"/>
      <c r="J511" s="41"/>
      <c r="K511" s="41"/>
      <c r="L511" s="45"/>
      <c r="M511" s="221"/>
      <c r="N511" s="222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143</v>
      </c>
      <c r="AU511" s="18" t="s">
        <v>81</v>
      </c>
    </row>
    <row r="512" s="13" customFormat="1">
      <c r="A512" s="13"/>
      <c r="B512" s="229"/>
      <c r="C512" s="230"/>
      <c r="D512" s="218" t="s">
        <v>206</v>
      </c>
      <c r="E512" s="231" t="s">
        <v>19</v>
      </c>
      <c r="F512" s="232" t="s">
        <v>652</v>
      </c>
      <c r="G512" s="230"/>
      <c r="H512" s="233">
        <v>2730</v>
      </c>
      <c r="I512" s="234"/>
      <c r="J512" s="230"/>
      <c r="K512" s="230"/>
      <c r="L512" s="235"/>
      <c r="M512" s="236"/>
      <c r="N512" s="237"/>
      <c r="O512" s="237"/>
      <c r="P512" s="237"/>
      <c r="Q512" s="237"/>
      <c r="R512" s="237"/>
      <c r="S512" s="237"/>
      <c r="T512" s="23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9" t="s">
        <v>206</v>
      </c>
      <c r="AU512" s="239" t="s">
        <v>81</v>
      </c>
      <c r="AV512" s="13" t="s">
        <v>81</v>
      </c>
      <c r="AW512" s="13" t="s">
        <v>32</v>
      </c>
      <c r="AX512" s="13" t="s">
        <v>79</v>
      </c>
      <c r="AY512" s="239" t="s">
        <v>134</v>
      </c>
    </row>
    <row r="513" s="2" customFormat="1">
      <c r="A513" s="39"/>
      <c r="B513" s="40"/>
      <c r="C513" s="41"/>
      <c r="D513" s="218" t="s">
        <v>234</v>
      </c>
      <c r="E513" s="41"/>
      <c r="F513" s="251" t="s">
        <v>1035</v>
      </c>
      <c r="G513" s="41"/>
      <c r="H513" s="41"/>
      <c r="I513" s="41"/>
      <c r="J513" s="41"/>
      <c r="K513" s="41"/>
      <c r="L513" s="45"/>
      <c r="M513" s="221"/>
      <c r="N513" s="222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U513" s="18" t="s">
        <v>81</v>
      </c>
    </row>
    <row r="514" s="2" customFormat="1">
      <c r="A514" s="39"/>
      <c r="B514" s="40"/>
      <c r="C514" s="41"/>
      <c r="D514" s="218" t="s">
        <v>234</v>
      </c>
      <c r="E514" s="41"/>
      <c r="F514" s="252" t="s">
        <v>653</v>
      </c>
      <c r="G514" s="41"/>
      <c r="H514" s="253">
        <v>2730</v>
      </c>
      <c r="I514" s="41"/>
      <c r="J514" s="41"/>
      <c r="K514" s="41"/>
      <c r="L514" s="45"/>
      <c r="M514" s="221"/>
      <c r="N514" s="222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U514" s="18" t="s">
        <v>81</v>
      </c>
    </row>
    <row r="515" s="2" customFormat="1" ht="24.15" customHeight="1">
      <c r="A515" s="39"/>
      <c r="B515" s="40"/>
      <c r="C515" s="205" t="s">
        <v>1045</v>
      </c>
      <c r="D515" s="205" t="s">
        <v>137</v>
      </c>
      <c r="E515" s="206" t="s">
        <v>1046</v>
      </c>
      <c r="F515" s="207" t="s">
        <v>1047</v>
      </c>
      <c r="G515" s="208" t="s">
        <v>204</v>
      </c>
      <c r="H515" s="209">
        <v>138</v>
      </c>
      <c r="I515" s="210"/>
      <c r="J515" s="211">
        <f>ROUND(I515*H515,2)</f>
        <v>0</v>
      </c>
      <c r="K515" s="207" t="s">
        <v>19</v>
      </c>
      <c r="L515" s="45"/>
      <c r="M515" s="212" t="s">
        <v>19</v>
      </c>
      <c r="N515" s="213" t="s">
        <v>42</v>
      </c>
      <c r="O515" s="85"/>
      <c r="P515" s="214">
        <f>O515*H515</f>
        <v>0</v>
      </c>
      <c r="Q515" s="214">
        <v>0</v>
      </c>
      <c r="R515" s="214">
        <f>Q515*H515</f>
        <v>0</v>
      </c>
      <c r="S515" s="214">
        <v>0</v>
      </c>
      <c r="T515" s="215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16" t="s">
        <v>154</v>
      </c>
      <c r="AT515" s="216" t="s">
        <v>137</v>
      </c>
      <c r="AU515" s="216" t="s">
        <v>81</v>
      </c>
      <c r="AY515" s="18" t="s">
        <v>134</v>
      </c>
      <c r="BE515" s="217">
        <f>IF(N515="základní",J515,0)</f>
        <v>0</v>
      </c>
      <c r="BF515" s="217">
        <f>IF(N515="snížená",J515,0)</f>
        <v>0</v>
      </c>
      <c r="BG515" s="217">
        <f>IF(N515="zákl. přenesená",J515,0)</f>
        <v>0</v>
      </c>
      <c r="BH515" s="217">
        <f>IF(N515="sníž. přenesená",J515,0)</f>
        <v>0</v>
      </c>
      <c r="BI515" s="217">
        <f>IF(N515="nulová",J515,0)</f>
        <v>0</v>
      </c>
      <c r="BJ515" s="18" t="s">
        <v>79</v>
      </c>
      <c r="BK515" s="217">
        <f>ROUND(I515*H515,2)</f>
        <v>0</v>
      </c>
      <c r="BL515" s="18" t="s">
        <v>154</v>
      </c>
      <c r="BM515" s="216" t="s">
        <v>1048</v>
      </c>
    </row>
    <row r="516" s="13" customFormat="1">
      <c r="A516" s="13"/>
      <c r="B516" s="229"/>
      <c r="C516" s="230"/>
      <c r="D516" s="218" t="s">
        <v>206</v>
      </c>
      <c r="E516" s="231" t="s">
        <v>19</v>
      </c>
      <c r="F516" s="232" t="s">
        <v>632</v>
      </c>
      <c r="G516" s="230"/>
      <c r="H516" s="233">
        <v>138</v>
      </c>
      <c r="I516" s="234"/>
      <c r="J516" s="230"/>
      <c r="K516" s="230"/>
      <c r="L516" s="235"/>
      <c r="M516" s="236"/>
      <c r="N516" s="237"/>
      <c r="O516" s="237"/>
      <c r="P516" s="237"/>
      <c r="Q516" s="237"/>
      <c r="R516" s="237"/>
      <c r="S516" s="237"/>
      <c r="T516" s="23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9" t="s">
        <v>206</v>
      </c>
      <c r="AU516" s="239" t="s">
        <v>81</v>
      </c>
      <c r="AV516" s="13" t="s">
        <v>81</v>
      </c>
      <c r="AW516" s="13" t="s">
        <v>32</v>
      </c>
      <c r="AX516" s="13" t="s">
        <v>79</v>
      </c>
      <c r="AY516" s="239" t="s">
        <v>134</v>
      </c>
    </row>
    <row r="517" s="2" customFormat="1">
      <c r="A517" s="39"/>
      <c r="B517" s="40"/>
      <c r="C517" s="41"/>
      <c r="D517" s="218" t="s">
        <v>234</v>
      </c>
      <c r="E517" s="41"/>
      <c r="F517" s="251" t="s">
        <v>970</v>
      </c>
      <c r="G517" s="41"/>
      <c r="H517" s="41"/>
      <c r="I517" s="41"/>
      <c r="J517" s="41"/>
      <c r="K517" s="41"/>
      <c r="L517" s="45"/>
      <c r="M517" s="221"/>
      <c r="N517" s="222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U517" s="18" t="s">
        <v>81</v>
      </c>
    </row>
    <row r="518" s="2" customFormat="1">
      <c r="A518" s="39"/>
      <c r="B518" s="40"/>
      <c r="C518" s="41"/>
      <c r="D518" s="218" t="s">
        <v>234</v>
      </c>
      <c r="E518" s="41"/>
      <c r="F518" s="252" t="s">
        <v>633</v>
      </c>
      <c r="G518" s="41"/>
      <c r="H518" s="253">
        <v>138</v>
      </c>
      <c r="I518" s="41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U518" s="18" t="s">
        <v>81</v>
      </c>
    </row>
    <row r="519" s="2" customFormat="1" ht="16.5" customHeight="1">
      <c r="A519" s="39"/>
      <c r="B519" s="40"/>
      <c r="C519" s="254" t="s">
        <v>1049</v>
      </c>
      <c r="D519" s="254" t="s">
        <v>280</v>
      </c>
      <c r="E519" s="255" t="s">
        <v>1050</v>
      </c>
      <c r="F519" s="256" t="s">
        <v>1051</v>
      </c>
      <c r="G519" s="257" t="s">
        <v>229</v>
      </c>
      <c r="H519" s="258">
        <v>9.6600000000000001</v>
      </c>
      <c r="I519" s="259"/>
      <c r="J519" s="260">
        <f>ROUND(I519*H519,2)</f>
        <v>0</v>
      </c>
      <c r="K519" s="256" t="s">
        <v>19</v>
      </c>
      <c r="L519" s="261"/>
      <c r="M519" s="262" t="s">
        <v>19</v>
      </c>
      <c r="N519" s="263" t="s">
        <v>42</v>
      </c>
      <c r="O519" s="85"/>
      <c r="P519" s="214">
        <f>O519*H519</f>
        <v>0</v>
      </c>
      <c r="Q519" s="214">
        <v>0.80000000000000004</v>
      </c>
      <c r="R519" s="214">
        <f>Q519*H519</f>
        <v>7.7280000000000006</v>
      </c>
      <c r="S519" s="214">
        <v>0</v>
      </c>
      <c r="T519" s="21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6" t="s">
        <v>172</v>
      </c>
      <c r="AT519" s="216" t="s">
        <v>280</v>
      </c>
      <c r="AU519" s="216" t="s">
        <v>81</v>
      </c>
      <c r="AY519" s="18" t="s">
        <v>134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8" t="s">
        <v>79</v>
      </c>
      <c r="BK519" s="217">
        <f>ROUND(I519*H519,2)</f>
        <v>0</v>
      </c>
      <c r="BL519" s="18" t="s">
        <v>154</v>
      </c>
      <c r="BM519" s="216" t="s">
        <v>1052</v>
      </c>
    </row>
    <row r="520" s="2" customFormat="1">
      <c r="A520" s="39"/>
      <c r="B520" s="40"/>
      <c r="C520" s="41"/>
      <c r="D520" s="218" t="s">
        <v>143</v>
      </c>
      <c r="E520" s="41"/>
      <c r="F520" s="219" t="s">
        <v>1053</v>
      </c>
      <c r="G520" s="41"/>
      <c r="H520" s="41"/>
      <c r="I520" s="220"/>
      <c r="J520" s="41"/>
      <c r="K520" s="41"/>
      <c r="L520" s="45"/>
      <c r="M520" s="221"/>
      <c r="N520" s="222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143</v>
      </c>
      <c r="AU520" s="18" t="s">
        <v>81</v>
      </c>
    </row>
    <row r="521" s="13" customFormat="1">
      <c r="A521" s="13"/>
      <c r="B521" s="229"/>
      <c r="C521" s="230"/>
      <c r="D521" s="218" t="s">
        <v>206</v>
      </c>
      <c r="E521" s="231" t="s">
        <v>19</v>
      </c>
      <c r="F521" s="232" t="s">
        <v>1054</v>
      </c>
      <c r="G521" s="230"/>
      <c r="H521" s="233">
        <v>9.6600000000000001</v>
      </c>
      <c r="I521" s="234"/>
      <c r="J521" s="230"/>
      <c r="K521" s="230"/>
      <c r="L521" s="235"/>
      <c r="M521" s="236"/>
      <c r="N521" s="237"/>
      <c r="O521" s="237"/>
      <c r="P521" s="237"/>
      <c r="Q521" s="237"/>
      <c r="R521" s="237"/>
      <c r="S521" s="237"/>
      <c r="T521" s="23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9" t="s">
        <v>206</v>
      </c>
      <c r="AU521" s="239" t="s">
        <v>81</v>
      </c>
      <c r="AV521" s="13" t="s">
        <v>81</v>
      </c>
      <c r="AW521" s="13" t="s">
        <v>32</v>
      </c>
      <c r="AX521" s="13" t="s">
        <v>79</v>
      </c>
      <c r="AY521" s="239" t="s">
        <v>134</v>
      </c>
    </row>
    <row r="522" s="2" customFormat="1">
      <c r="A522" s="39"/>
      <c r="B522" s="40"/>
      <c r="C522" s="41"/>
      <c r="D522" s="218" t="s">
        <v>234</v>
      </c>
      <c r="E522" s="41"/>
      <c r="F522" s="251" t="s">
        <v>970</v>
      </c>
      <c r="G522" s="41"/>
      <c r="H522" s="41"/>
      <c r="I522" s="41"/>
      <c r="J522" s="41"/>
      <c r="K522" s="41"/>
      <c r="L522" s="45"/>
      <c r="M522" s="221"/>
      <c r="N522" s="222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U522" s="18" t="s">
        <v>81</v>
      </c>
    </row>
    <row r="523" s="2" customFormat="1">
      <c r="A523" s="39"/>
      <c r="B523" s="40"/>
      <c r="C523" s="41"/>
      <c r="D523" s="218" t="s">
        <v>234</v>
      </c>
      <c r="E523" s="41"/>
      <c r="F523" s="252" t="s">
        <v>633</v>
      </c>
      <c r="G523" s="41"/>
      <c r="H523" s="253">
        <v>138</v>
      </c>
      <c r="I523" s="41"/>
      <c r="J523" s="41"/>
      <c r="K523" s="41"/>
      <c r="L523" s="45"/>
      <c r="M523" s="221"/>
      <c r="N523" s="222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U523" s="18" t="s">
        <v>81</v>
      </c>
    </row>
    <row r="524" s="2" customFormat="1" ht="21.75" customHeight="1">
      <c r="A524" s="39"/>
      <c r="B524" s="40"/>
      <c r="C524" s="205" t="s">
        <v>1055</v>
      </c>
      <c r="D524" s="205" t="s">
        <v>137</v>
      </c>
      <c r="E524" s="206" t="s">
        <v>784</v>
      </c>
      <c r="F524" s="207" t="s">
        <v>785</v>
      </c>
      <c r="G524" s="208" t="s">
        <v>229</v>
      </c>
      <c r="H524" s="209">
        <v>3.4500000000000002</v>
      </c>
      <c r="I524" s="210"/>
      <c r="J524" s="211">
        <f>ROUND(I524*H524,2)</f>
        <v>0</v>
      </c>
      <c r="K524" s="207" t="s">
        <v>721</v>
      </c>
      <c r="L524" s="45"/>
      <c r="M524" s="212" t="s">
        <v>19</v>
      </c>
      <c r="N524" s="213" t="s">
        <v>42</v>
      </c>
      <c r="O524" s="85"/>
      <c r="P524" s="214">
        <f>O524*H524</f>
        <v>0</v>
      </c>
      <c r="Q524" s="214">
        <v>0</v>
      </c>
      <c r="R524" s="214">
        <f>Q524*H524</f>
        <v>0</v>
      </c>
      <c r="S524" s="214">
        <v>0</v>
      </c>
      <c r="T524" s="21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16" t="s">
        <v>154</v>
      </c>
      <c r="AT524" s="216" t="s">
        <v>137</v>
      </c>
      <c r="AU524" s="216" t="s">
        <v>81</v>
      </c>
      <c r="AY524" s="18" t="s">
        <v>134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8" t="s">
        <v>79</v>
      </c>
      <c r="BK524" s="217">
        <f>ROUND(I524*H524,2)</f>
        <v>0</v>
      </c>
      <c r="BL524" s="18" t="s">
        <v>154</v>
      </c>
      <c r="BM524" s="216" t="s">
        <v>1056</v>
      </c>
    </row>
    <row r="525" s="2" customFormat="1">
      <c r="A525" s="39"/>
      <c r="B525" s="40"/>
      <c r="C525" s="41"/>
      <c r="D525" s="285" t="s">
        <v>666</v>
      </c>
      <c r="E525" s="41"/>
      <c r="F525" s="286" t="s">
        <v>787</v>
      </c>
      <c r="G525" s="41"/>
      <c r="H525" s="41"/>
      <c r="I525" s="220"/>
      <c r="J525" s="41"/>
      <c r="K525" s="41"/>
      <c r="L525" s="45"/>
      <c r="M525" s="221"/>
      <c r="N525" s="222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666</v>
      </c>
      <c r="AU525" s="18" t="s">
        <v>81</v>
      </c>
    </row>
    <row r="526" s="2" customFormat="1">
      <c r="A526" s="39"/>
      <c r="B526" s="40"/>
      <c r="C526" s="41"/>
      <c r="D526" s="218" t="s">
        <v>143</v>
      </c>
      <c r="E526" s="41"/>
      <c r="F526" s="219" t="s">
        <v>788</v>
      </c>
      <c r="G526" s="41"/>
      <c r="H526" s="41"/>
      <c r="I526" s="220"/>
      <c r="J526" s="41"/>
      <c r="K526" s="41"/>
      <c r="L526" s="45"/>
      <c r="M526" s="221"/>
      <c r="N526" s="222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143</v>
      </c>
      <c r="AU526" s="18" t="s">
        <v>81</v>
      </c>
    </row>
    <row r="527" s="13" customFormat="1">
      <c r="A527" s="13"/>
      <c r="B527" s="229"/>
      <c r="C527" s="230"/>
      <c r="D527" s="218" t="s">
        <v>206</v>
      </c>
      <c r="E527" s="231" t="s">
        <v>19</v>
      </c>
      <c r="F527" s="232" t="s">
        <v>1057</v>
      </c>
      <c r="G527" s="230"/>
      <c r="H527" s="233">
        <v>3.4500000000000002</v>
      </c>
      <c r="I527" s="234"/>
      <c r="J527" s="230"/>
      <c r="K527" s="230"/>
      <c r="L527" s="235"/>
      <c r="M527" s="236"/>
      <c r="N527" s="237"/>
      <c r="O527" s="237"/>
      <c r="P527" s="237"/>
      <c r="Q527" s="237"/>
      <c r="R527" s="237"/>
      <c r="S527" s="237"/>
      <c r="T527" s="23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9" t="s">
        <v>206</v>
      </c>
      <c r="AU527" s="239" t="s">
        <v>81</v>
      </c>
      <c r="AV527" s="13" t="s">
        <v>81</v>
      </c>
      <c r="AW527" s="13" t="s">
        <v>32</v>
      </c>
      <c r="AX527" s="13" t="s">
        <v>79</v>
      </c>
      <c r="AY527" s="239" t="s">
        <v>134</v>
      </c>
    </row>
    <row r="528" s="2" customFormat="1">
      <c r="A528" s="39"/>
      <c r="B528" s="40"/>
      <c r="C528" s="41"/>
      <c r="D528" s="218" t="s">
        <v>234</v>
      </c>
      <c r="E528" s="41"/>
      <c r="F528" s="251" t="s">
        <v>970</v>
      </c>
      <c r="G528" s="41"/>
      <c r="H528" s="41"/>
      <c r="I528" s="41"/>
      <c r="J528" s="41"/>
      <c r="K528" s="41"/>
      <c r="L528" s="45"/>
      <c r="M528" s="221"/>
      <c r="N528" s="222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U528" s="18" t="s">
        <v>81</v>
      </c>
    </row>
    <row r="529" s="2" customFormat="1">
      <c r="A529" s="39"/>
      <c r="B529" s="40"/>
      <c r="C529" s="41"/>
      <c r="D529" s="218" t="s">
        <v>234</v>
      </c>
      <c r="E529" s="41"/>
      <c r="F529" s="252" t="s">
        <v>633</v>
      </c>
      <c r="G529" s="41"/>
      <c r="H529" s="253">
        <v>138</v>
      </c>
      <c r="I529" s="41"/>
      <c r="J529" s="41"/>
      <c r="K529" s="41"/>
      <c r="L529" s="45"/>
      <c r="M529" s="221"/>
      <c r="N529" s="222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U529" s="18" t="s">
        <v>81</v>
      </c>
    </row>
    <row r="530" s="2" customFormat="1" ht="21.75" customHeight="1">
      <c r="A530" s="39"/>
      <c r="B530" s="40"/>
      <c r="C530" s="205" t="s">
        <v>1058</v>
      </c>
      <c r="D530" s="205" t="s">
        <v>137</v>
      </c>
      <c r="E530" s="206" t="s">
        <v>773</v>
      </c>
      <c r="F530" s="207" t="s">
        <v>774</v>
      </c>
      <c r="G530" s="208" t="s">
        <v>229</v>
      </c>
      <c r="H530" s="209">
        <v>3.4500000000000002</v>
      </c>
      <c r="I530" s="210"/>
      <c r="J530" s="211">
        <f>ROUND(I530*H530,2)</f>
        <v>0</v>
      </c>
      <c r="K530" s="207" t="s">
        <v>664</v>
      </c>
      <c r="L530" s="45"/>
      <c r="M530" s="212" t="s">
        <v>19</v>
      </c>
      <c r="N530" s="213" t="s">
        <v>42</v>
      </c>
      <c r="O530" s="85"/>
      <c r="P530" s="214">
        <f>O530*H530</f>
        <v>0</v>
      </c>
      <c r="Q530" s="214">
        <v>0</v>
      </c>
      <c r="R530" s="214">
        <f>Q530*H530</f>
        <v>0</v>
      </c>
      <c r="S530" s="214">
        <v>0</v>
      </c>
      <c r="T530" s="215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16" t="s">
        <v>154</v>
      </c>
      <c r="AT530" s="216" t="s">
        <v>137</v>
      </c>
      <c r="AU530" s="216" t="s">
        <v>81</v>
      </c>
      <c r="AY530" s="18" t="s">
        <v>134</v>
      </c>
      <c r="BE530" s="217">
        <f>IF(N530="základní",J530,0)</f>
        <v>0</v>
      </c>
      <c r="BF530" s="217">
        <f>IF(N530="snížená",J530,0)</f>
        <v>0</v>
      </c>
      <c r="BG530" s="217">
        <f>IF(N530="zákl. přenesená",J530,0)</f>
        <v>0</v>
      </c>
      <c r="BH530" s="217">
        <f>IF(N530="sníž. přenesená",J530,0)</f>
        <v>0</v>
      </c>
      <c r="BI530" s="217">
        <f>IF(N530="nulová",J530,0)</f>
        <v>0</v>
      </c>
      <c r="BJ530" s="18" t="s">
        <v>79</v>
      </c>
      <c r="BK530" s="217">
        <f>ROUND(I530*H530,2)</f>
        <v>0</v>
      </c>
      <c r="BL530" s="18" t="s">
        <v>154</v>
      </c>
      <c r="BM530" s="216" t="s">
        <v>1059</v>
      </c>
    </row>
    <row r="531" s="2" customFormat="1">
      <c r="A531" s="39"/>
      <c r="B531" s="40"/>
      <c r="C531" s="41"/>
      <c r="D531" s="285" t="s">
        <v>666</v>
      </c>
      <c r="E531" s="41"/>
      <c r="F531" s="286" t="s">
        <v>776</v>
      </c>
      <c r="G531" s="41"/>
      <c r="H531" s="41"/>
      <c r="I531" s="220"/>
      <c r="J531" s="41"/>
      <c r="K531" s="41"/>
      <c r="L531" s="45"/>
      <c r="M531" s="221"/>
      <c r="N531" s="222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666</v>
      </c>
      <c r="AU531" s="18" t="s">
        <v>81</v>
      </c>
    </row>
    <row r="532" s="2" customFormat="1">
      <c r="A532" s="39"/>
      <c r="B532" s="40"/>
      <c r="C532" s="41"/>
      <c r="D532" s="218" t="s">
        <v>143</v>
      </c>
      <c r="E532" s="41"/>
      <c r="F532" s="219" t="s">
        <v>853</v>
      </c>
      <c r="G532" s="41"/>
      <c r="H532" s="41"/>
      <c r="I532" s="220"/>
      <c r="J532" s="41"/>
      <c r="K532" s="41"/>
      <c r="L532" s="45"/>
      <c r="M532" s="221"/>
      <c r="N532" s="222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143</v>
      </c>
      <c r="AU532" s="18" t="s">
        <v>81</v>
      </c>
    </row>
    <row r="533" s="13" customFormat="1">
      <c r="A533" s="13"/>
      <c r="B533" s="229"/>
      <c r="C533" s="230"/>
      <c r="D533" s="218" t="s">
        <v>206</v>
      </c>
      <c r="E533" s="231" t="s">
        <v>19</v>
      </c>
      <c r="F533" s="232" t="s">
        <v>1057</v>
      </c>
      <c r="G533" s="230"/>
      <c r="H533" s="233">
        <v>3.4500000000000002</v>
      </c>
      <c r="I533" s="234"/>
      <c r="J533" s="230"/>
      <c r="K533" s="230"/>
      <c r="L533" s="235"/>
      <c r="M533" s="236"/>
      <c r="N533" s="237"/>
      <c r="O533" s="237"/>
      <c r="P533" s="237"/>
      <c r="Q533" s="237"/>
      <c r="R533" s="237"/>
      <c r="S533" s="237"/>
      <c r="T533" s="23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9" t="s">
        <v>206</v>
      </c>
      <c r="AU533" s="239" t="s">
        <v>81</v>
      </c>
      <c r="AV533" s="13" t="s">
        <v>81</v>
      </c>
      <c r="AW533" s="13" t="s">
        <v>32</v>
      </c>
      <c r="AX533" s="13" t="s">
        <v>79</v>
      </c>
      <c r="AY533" s="239" t="s">
        <v>134</v>
      </c>
    </row>
    <row r="534" s="2" customFormat="1">
      <c r="A534" s="39"/>
      <c r="B534" s="40"/>
      <c r="C534" s="41"/>
      <c r="D534" s="218" t="s">
        <v>234</v>
      </c>
      <c r="E534" s="41"/>
      <c r="F534" s="251" t="s">
        <v>970</v>
      </c>
      <c r="G534" s="41"/>
      <c r="H534" s="41"/>
      <c r="I534" s="41"/>
      <c r="J534" s="41"/>
      <c r="K534" s="41"/>
      <c r="L534" s="45"/>
      <c r="M534" s="221"/>
      <c r="N534" s="222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U534" s="18" t="s">
        <v>81</v>
      </c>
    </row>
    <row r="535" s="2" customFormat="1">
      <c r="A535" s="39"/>
      <c r="B535" s="40"/>
      <c r="C535" s="41"/>
      <c r="D535" s="218" t="s">
        <v>234</v>
      </c>
      <c r="E535" s="41"/>
      <c r="F535" s="252" t="s">
        <v>633</v>
      </c>
      <c r="G535" s="41"/>
      <c r="H535" s="253">
        <v>138</v>
      </c>
      <c r="I535" s="41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U535" s="18" t="s">
        <v>81</v>
      </c>
    </row>
    <row r="536" s="2" customFormat="1" ht="24.15" customHeight="1">
      <c r="A536" s="39"/>
      <c r="B536" s="40"/>
      <c r="C536" s="254" t="s">
        <v>1060</v>
      </c>
      <c r="D536" s="254" t="s">
        <v>280</v>
      </c>
      <c r="E536" s="255" t="s">
        <v>781</v>
      </c>
      <c r="F536" s="256" t="s">
        <v>782</v>
      </c>
      <c r="G536" s="257" t="s">
        <v>229</v>
      </c>
      <c r="H536" s="258">
        <v>3.4500000000000002</v>
      </c>
      <c r="I536" s="259"/>
      <c r="J536" s="260">
        <f>ROUND(I536*H536,2)</f>
        <v>0</v>
      </c>
      <c r="K536" s="256" t="s">
        <v>664</v>
      </c>
      <c r="L536" s="261"/>
      <c r="M536" s="262" t="s">
        <v>19</v>
      </c>
      <c r="N536" s="263" t="s">
        <v>42</v>
      </c>
      <c r="O536" s="85"/>
      <c r="P536" s="214">
        <f>O536*H536</f>
        <v>0</v>
      </c>
      <c r="Q536" s="214">
        <v>0</v>
      </c>
      <c r="R536" s="214">
        <f>Q536*H536</f>
        <v>0</v>
      </c>
      <c r="S536" s="214">
        <v>0</v>
      </c>
      <c r="T536" s="215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16" t="s">
        <v>172</v>
      </c>
      <c r="AT536" s="216" t="s">
        <v>280</v>
      </c>
      <c r="AU536" s="216" t="s">
        <v>81</v>
      </c>
      <c r="AY536" s="18" t="s">
        <v>134</v>
      </c>
      <c r="BE536" s="217">
        <f>IF(N536="základní",J536,0)</f>
        <v>0</v>
      </c>
      <c r="BF536" s="217">
        <f>IF(N536="snížená",J536,0)</f>
        <v>0</v>
      </c>
      <c r="BG536" s="217">
        <f>IF(N536="zákl. přenesená",J536,0)</f>
        <v>0</v>
      </c>
      <c r="BH536" s="217">
        <f>IF(N536="sníž. přenesená",J536,0)</f>
        <v>0</v>
      </c>
      <c r="BI536" s="217">
        <f>IF(N536="nulová",J536,0)</f>
        <v>0</v>
      </c>
      <c r="BJ536" s="18" t="s">
        <v>79</v>
      </c>
      <c r="BK536" s="217">
        <f>ROUND(I536*H536,2)</f>
        <v>0</v>
      </c>
      <c r="BL536" s="18" t="s">
        <v>154</v>
      </c>
      <c r="BM536" s="216" t="s">
        <v>1061</v>
      </c>
    </row>
    <row r="537" s="13" customFormat="1">
      <c r="A537" s="13"/>
      <c r="B537" s="229"/>
      <c r="C537" s="230"/>
      <c r="D537" s="218" t="s">
        <v>206</v>
      </c>
      <c r="E537" s="231" t="s">
        <v>19</v>
      </c>
      <c r="F537" s="232" t="s">
        <v>1057</v>
      </c>
      <c r="G537" s="230"/>
      <c r="H537" s="233">
        <v>3.4500000000000002</v>
      </c>
      <c r="I537" s="234"/>
      <c r="J537" s="230"/>
      <c r="K537" s="230"/>
      <c r="L537" s="235"/>
      <c r="M537" s="236"/>
      <c r="N537" s="237"/>
      <c r="O537" s="237"/>
      <c r="P537" s="237"/>
      <c r="Q537" s="237"/>
      <c r="R537" s="237"/>
      <c r="S537" s="237"/>
      <c r="T537" s="23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9" t="s">
        <v>206</v>
      </c>
      <c r="AU537" s="239" t="s">
        <v>81</v>
      </c>
      <c r="AV537" s="13" t="s">
        <v>81</v>
      </c>
      <c r="AW537" s="13" t="s">
        <v>32</v>
      </c>
      <c r="AX537" s="13" t="s">
        <v>79</v>
      </c>
      <c r="AY537" s="239" t="s">
        <v>134</v>
      </c>
    </row>
    <row r="538" s="2" customFormat="1">
      <c r="A538" s="39"/>
      <c r="B538" s="40"/>
      <c r="C538" s="41"/>
      <c r="D538" s="218" t="s">
        <v>234</v>
      </c>
      <c r="E538" s="41"/>
      <c r="F538" s="251" t="s">
        <v>970</v>
      </c>
      <c r="G538" s="41"/>
      <c r="H538" s="41"/>
      <c r="I538" s="41"/>
      <c r="J538" s="41"/>
      <c r="K538" s="41"/>
      <c r="L538" s="45"/>
      <c r="M538" s="221"/>
      <c r="N538" s="222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U538" s="18" t="s">
        <v>81</v>
      </c>
    </row>
    <row r="539" s="2" customFormat="1">
      <c r="A539" s="39"/>
      <c r="B539" s="40"/>
      <c r="C539" s="41"/>
      <c r="D539" s="218" t="s">
        <v>234</v>
      </c>
      <c r="E539" s="41"/>
      <c r="F539" s="252" t="s">
        <v>633</v>
      </c>
      <c r="G539" s="41"/>
      <c r="H539" s="253">
        <v>138</v>
      </c>
      <c r="I539" s="41"/>
      <c r="J539" s="41"/>
      <c r="K539" s="41"/>
      <c r="L539" s="45"/>
      <c r="M539" s="221"/>
      <c r="N539" s="222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U539" s="18" t="s">
        <v>81</v>
      </c>
    </row>
    <row r="540" s="12" customFormat="1" ht="22.8" customHeight="1">
      <c r="A540" s="12"/>
      <c r="B540" s="189"/>
      <c r="C540" s="190"/>
      <c r="D540" s="191" t="s">
        <v>70</v>
      </c>
      <c r="E540" s="203" t="s">
        <v>1062</v>
      </c>
      <c r="F540" s="203" t="s">
        <v>1063</v>
      </c>
      <c r="G540" s="190"/>
      <c r="H540" s="190"/>
      <c r="I540" s="193"/>
      <c r="J540" s="204">
        <f>BK540</f>
        <v>0</v>
      </c>
      <c r="K540" s="190"/>
      <c r="L540" s="195"/>
      <c r="M540" s="196"/>
      <c r="N540" s="197"/>
      <c r="O540" s="197"/>
      <c r="P540" s="198">
        <f>SUM(P541:P543)</f>
        <v>0</v>
      </c>
      <c r="Q540" s="197"/>
      <c r="R540" s="198">
        <f>SUM(R541:R543)</f>
        <v>0</v>
      </c>
      <c r="S540" s="197"/>
      <c r="T540" s="199">
        <f>SUM(T541:T543)</f>
        <v>0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200" t="s">
        <v>79</v>
      </c>
      <c r="AT540" s="201" t="s">
        <v>70</v>
      </c>
      <c r="AU540" s="201" t="s">
        <v>79</v>
      </c>
      <c r="AY540" s="200" t="s">
        <v>134</v>
      </c>
      <c r="BK540" s="202">
        <f>SUM(BK541:BK543)</f>
        <v>0</v>
      </c>
    </row>
    <row r="541" s="2" customFormat="1" ht="24.15" customHeight="1">
      <c r="A541" s="39"/>
      <c r="B541" s="40"/>
      <c r="C541" s="205" t="s">
        <v>1064</v>
      </c>
      <c r="D541" s="205" t="s">
        <v>137</v>
      </c>
      <c r="E541" s="206" t="s">
        <v>1065</v>
      </c>
      <c r="F541" s="207" t="s">
        <v>1066</v>
      </c>
      <c r="G541" s="208" t="s">
        <v>314</v>
      </c>
      <c r="H541" s="209">
        <v>6</v>
      </c>
      <c r="I541" s="210"/>
      <c r="J541" s="211">
        <f>ROUND(I541*H541,2)</f>
        <v>0</v>
      </c>
      <c r="K541" s="207" t="s">
        <v>19</v>
      </c>
      <c r="L541" s="45"/>
      <c r="M541" s="212" t="s">
        <v>19</v>
      </c>
      <c r="N541" s="213" t="s">
        <v>42</v>
      </c>
      <c r="O541" s="85"/>
      <c r="P541" s="214">
        <f>O541*H541</f>
        <v>0</v>
      </c>
      <c r="Q541" s="214">
        <v>0</v>
      </c>
      <c r="R541" s="214">
        <f>Q541*H541</f>
        <v>0</v>
      </c>
      <c r="S541" s="214">
        <v>0</v>
      </c>
      <c r="T541" s="215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16" t="s">
        <v>1067</v>
      </c>
      <c r="AT541" s="216" t="s">
        <v>137</v>
      </c>
      <c r="AU541" s="216" t="s">
        <v>81</v>
      </c>
      <c r="AY541" s="18" t="s">
        <v>134</v>
      </c>
      <c r="BE541" s="217">
        <f>IF(N541="základní",J541,0)</f>
        <v>0</v>
      </c>
      <c r="BF541" s="217">
        <f>IF(N541="snížená",J541,0)</f>
        <v>0</v>
      </c>
      <c r="BG541" s="217">
        <f>IF(N541="zákl. přenesená",J541,0)</f>
        <v>0</v>
      </c>
      <c r="BH541" s="217">
        <f>IF(N541="sníž. přenesená",J541,0)</f>
        <v>0</v>
      </c>
      <c r="BI541" s="217">
        <f>IF(N541="nulová",J541,0)</f>
        <v>0</v>
      </c>
      <c r="BJ541" s="18" t="s">
        <v>79</v>
      </c>
      <c r="BK541" s="217">
        <f>ROUND(I541*H541,2)</f>
        <v>0</v>
      </c>
      <c r="BL541" s="18" t="s">
        <v>1067</v>
      </c>
      <c r="BM541" s="216" t="s">
        <v>1068</v>
      </c>
    </row>
    <row r="542" s="2" customFormat="1" ht="16.5" customHeight="1">
      <c r="A542" s="39"/>
      <c r="B542" s="40"/>
      <c r="C542" s="205" t="s">
        <v>1069</v>
      </c>
      <c r="D542" s="205" t="s">
        <v>137</v>
      </c>
      <c r="E542" s="206" t="s">
        <v>1070</v>
      </c>
      <c r="F542" s="207" t="s">
        <v>1071</v>
      </c>
      <c r="G542" s="208" t="s">
        <v>314</v>
      </c>
      <c r="H542" s="209">
        <v>14</v>
      </c>
      <c r="I542" s="210"/>
      <c r="J542" s="211">
        <f>ROUND(I542*H542,2)</f>
        <v>0</v>
      </c>
      <c r="K542" s="207" t="s">
        <v>19</v>
      </c>
      <c r="L542" s="45"/>
      <c r="M542" s="212" t="s">
        <v>19</v>
      </c>
      <c r="N542" s="213" t="s">
        <v>42</v>
      </c>
      <c r="O542" s="85"/>
      <c r="P542" s="214">
        <f>O542*H542</f>
        <v>0</v>
      </c>
      <c r="Q542" s="214">
        <v>0</v>
      </c>
      <c r="R542" s="214">
        <f>Q542*H542</f>
        <v>0</v>
      </c>
      <c r="S542" s="214">
        <v>0</v>
      </c>
      <c r="T542" s="215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16" t="s">
        <v>1067</v>
      </c>
      <c r="AT542" s="216" t="s">
        <v>137</v>
      </c>
      <c r="AU542" s="216" t="s">
        <v>81</v>
      </c>
      <c r="AY542" s="18" t="s">
        <v>134</v>
      </c>
      <c r="BE542" s="217">
        <f>IF(N542="základní",J542,0)</f>
        <v>0</v>
      </c>
      <c r="BF542" s="217">
        <f>IF(N542="snížená",J542,0)</f>
        <v>0</v>
      </c>
      <c r="BG542" s="217">
        <f>IF(N542="zákl. přenesená",J542,0)</f>
        <v>0</v>
      </c>
      <c r="BH542" s="217">
        <f>IF(N542="sníž. přenesená",J542,0)</f>
        <v>0</v>
      </c>
      <c r="BI542" s="217">
        <f>IF(N542="nulová",J542,0)</f>
        <v>0</v>
      </c>
      <c r="BJ542" s="18" t="s">
        <v>79</v>
      </c>
      <c r="BK542" s="217">
        <f>ROUND(I542*H542,2)</f>
        <v>0</v>
      </c>
      <c r="BL542" s="18" t="s">
        <v>1067</v>
      </c>
      <c r="BM542" s="216" t="s">
        <v>1072</v>
      </c>
    </row>
    <row r="543" s="13" customFormat="1">
      <c r="A543" s="13"/>
      <c r="B543" s="229"/>
      <c r="C543" s="230"/>
      <c r="D543" s="218" t="s">
        <v>206</v>
      </c>
      <c r="E543" s="231" t="s">
        <v>19</v>
      </c>
      <c r="F543" s="232" t="s">
        <v>253</v>
      </c>
      <c r="G543" s="230"/>
      <c r="H543" s="233">
        <v>14</v>
      </c>
      <c r="I543" s="234"/>
      <c r="J543" s="230"/>
      <c r="K543" s="230"/>
      <c r="L543" s="235"/>
      <c r="M543" s="287"/>
      <c r="N543" s="288"/>
      <c r="O543" s="288"/>
      <c r="P543" s="288"/>
      <c r="Q543" s="288"/>
      <c r="R543" s="288"/>
      <c r="S543" s="288"/>
      <c r="T543" s="28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9" t="s">
        <v>206</v>
      </c>
      <c r="AU543" s="239" t="s">
        <v>81</v>
      </c>
      <c r="AV543" s="13" t="s">
        <v>81</v>
      </c>
      <c r="AW543" s="13" t="s">
        <v>32</v>
      </c>
      <c r="AX543" s="13" t="s">
        <v>79</v>
      </c>
      <c r="AY543" s="239" t="s">
        <v>134</v>
      </c>
    </row>
    <row r="544" s="2" customFormat="1" ht="6.96" customHeight="1">
      <c r="A544" s="39"/>
      <c r="B544" s="60"/>
      <c r="C544" s="61"/>
      <c r="D544" s="61"/>
      <c r="E544" s="61"/>
      <c r="F544" s="61"/>
      <c r="G544" s="61"/>
      <c r="H544" s="61"/>
      <c r="I544" s="61"/>
      <c r="J544" s="61"/>
      <c r="K544" s="61"/>
      <c r="L544" s="45"/>
      <c r="M544" s="39"/>
      <c r="O544" s="39"/>
      <c r="P544" s="39"/>
      <c r="Q544" s="39"/>
      <c r="R544" s="39"/>
      <c r="S544" s="39"/>
      <c r="T544" s="39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</row>
  </sheetData>
  <sheetProtection sheet="1" autoFilter="0" formatColumns="0" formatRows="0" objects="1" scenarios="1" spinCount="100000" saltValue="XfbB1ZoRpRt99itqxFSbX/C2GeldYJHTQfTNHrqHC8p13LXU2Pc7t/TY3PdAverDEsEmEilUcrPl28bafqlUow==" hashValue="yyeAF+DGSOLr9P6pm8dvDBi7yQlbEKbEGQ0Rg+OGkbGKul//EgfaIZg7sIbKJGD3n9SHJu7HhC3QjeTPnbEq3Q==" algorithmName="SHA-512" password="BFDE"/>
  <autoFilter ref="C86:K543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998231311"/>
    <hyperlink ref="F94" r:id="rId2" display="https://podminky.urs.cz/item/CS_URS_2024_01/111212362"/>
    <hyperlink ref="F98" r:id="rId3" display="https://podminky.urs.cz/item/CS_URS_2024_02/112201111"/>
    <hyperlink ref="F100" r:id="rId4" display="https://podminky.urs.cz/item/CS_URS_2024_02/112201113"/>
    <hyperlink ref="F102" r:id="rId5" display="https://podminky.urs.cz/item/CS_URS_2024_02/112201114"/>
    <hyperlink ref="F104" r:id="rId6" display="https://podminky.urs.cz/item/CS_URS_2024_02/112201115"/>
    <hyperlink ref="F106" r:id="rId7" display="https://podminky.urs.cz/item/CS_URS_2024_02/112201116"/>
    <hyperlink ref="F109" r:id="rId8" display="https://podminky.urs.cz/item/CS_URS_2024_02/119005155"/>
    <hyperlink ref="F114" r:id="rId9" display="https://podminky.urs.cz/item/CS_URS_2024_02/183101215"/>
    <hyperlink ref="F129" r:id="rId10" display="https://podminky.urs.cz/item/CS_URS_2023_01/184816111"/>
    <hyperlink ref="F139" r:id="rId11" display="https://podminky.urs.cz/item/CS_URS_2023_01/184102115"/>
    <hyperlink ref="F149" r:id="rId12" display="https://podminky.urs.cz/item/CS_URS_2023_01/184215133"/>
    <hyperlink ref="F169" r:id="rId13" display="https://podminky.urs.cz/item/CS_URS_2023_01/184215412"/>
    <hyperlink ref="F174" r:id="rId14" display="https://podminky.urs.cz/item/CS_URS_2023_01/184806112"/>
    <hyperlink ref="F187" r:id="rId15" display="https://podminky.urs.cz/item/CS_URS_2023_01/184911421"/>
    <hyperlink ref="F197" r:id="rId16" display="https://podminky.urs.cz/item/CS_URS_2024_02/185804311"/>
    <hyperlink ref="F210" r:id="rId17" display="https://podminky.urs.cz/item/CS_URS_2023_01/185851121"/>
    <hyperlink ref="F217" r:id="rId18" display="https://podminky.urs.cz/item/CS_URS_2024_02/119005133"/>
    <hyperlink ref="F226" r:id="rId19" display="https://podminky.urs.cz/item/CS_URS_2024_02/183205111"/>
    <hyperlink ref="F231" r:id="rId20" display="https://podminky.urs.cz/item/CS_URS_2024_02/183111113"/>
    <hyperlink ref="F236" r:id="rId21" display="https://podminky.urs.cz/item/CS_URS_2024_02/184102111"/>
    <hyperlink ref="F246" r:id="rId22" display="https://podminky.urs.cz/item/CS_URS_2024_02/183101114"/>
    <hyperlink ref="F249" r:id="rId23" display="https://podminky.urs.cz/item/CS_URS_2024_02/184102114"/>
    <hyperlink ref="F254" r:id="rId24" display="https://podminky.urs.cz/item/CS_URS_2024_02/184806111"/>
    <hyperlink ref="F257" r:id="rId25" display="https://podminky.urs.cz/item/CS_URS_2024_02/184215113"/>
    <hyperlink ref="F262" r:id="rId26" display="https://podminky.urs.cz/item/CS_URS_2023_01/184816111"/>
    <hyperlink ref="F272" r:id="rId27" display="https://podminky.urs.cz/item/CS_URS_2023_01/184911421"/>
    <hyperlink ref="F282" r:id="rId28" display="https://podminky.urs.cz/item/CS_URS_2024_02/185804311"/>
    <hyperlink ref="F292" r:id="rId29" display="https://podminky.urs.cz/item/CS_URS_2023_01/185851121"/>
    <hyperlink ref="F301" r:id="rId30" display="https://podminky.urs.cz/item/CS_URS_2024_02/184813511"/>
    <hyperlink ref="F316" r:id="rId31" display="https://podminky.urs.cz/item/CS_URS_2024_02/183403112"/>
    <hyperlink ref="F323" r:id="rId32" display="https://podminky.urs.cz/item/CS_URS_2024_02/183403114"/>
    <hyperlink ref="F330" r:id="rId33" display="https://podminky.urs.cz/item/CS_URS_2024_02/183403151"/>
    <hyperlink ref="F337" r:id="rId34" display="https://podminky.urs.cz/item/CS_URS_2024_02/183403153"/>
    <hyperlink ref="F344" r:id="rId35" display="https://podminky.urs.cz/item/CS_URS_2024_02/181451121"/>
    <hyperlink ref="F355" r:id="rId36" display="https://podminky.urs.cz/item/CS_URS_2024_02/181451131"/>
    <hyperlink ref="F365" r:id="rId37" display="https://podminky.urs.cz/item/CS_URS_2024_02/185802113"/>
    <hyperlink ref="F378" r:id="rId38" display="https://podminky.urs.cz/item/CS_URS_2024_01/111151121"/>
    <hyperlink ref="F383" r:id="rId39" display="https://podminky.urs.cz/item/CS_URS_2024_01/111151231"/>
    <hyperlink ref="F388" r:id="rId40" display="https://podminky.urs.cz/item/CS_URS_2024_01/997221858"/>
    <hyperlink ref="F395" r:id="rId41" display="https://podminky.urs.cz/item/CS_URS_2024_02/183451441"/>
    <hyperlink ref="F403" r:id="rId42" display="https://podminky.urs.cz/item/CS_URS_2024_02/185803211"/>
    <hyperlink ref="F409" r:id="rId43" display="https://podminky.urs.cz/item/CS_URS_2024_02/185811221"/>
    <hyperlink ref="F416" r:id="rId44" display="https://podminky.urs.cz/item/CS_URS_2024_02/121112007"/>
    <hyperlink ref="F422" r:id="rId45" display="https://podminky.urs.cz/item/CS_URS_2024_01/162351104"/>
    <hyperlink ref="F427" r:id="rId46" display="https://podminky.urs.cz/item/CS_URS_2024_02/184813511"/>
    <hyperlink ref="F433" r:id="rId47" display="https://podminky.urs.cz/item/CS_URS_2024_02/564730111"/>
    <hyperlink ref="F444" r:id="rId48" display="https://podminky.urs.cz/item/CS_URS_2024_02/183205111"/>
    <hyperlink ref="F449" r:id="rId49" display="https://podminky.urs.cz/item/CS_URS_2024_02/181006115"/>
    <hyperlink ref="F460" r:id="rId50" display="https://podminky.urs.cz/item/CS_URS_2024_02/183403114"/>
    <hyperlink ref="F465" r:id="rId51" display="https://podminky.urs.cz/item/CS_URS_2024_02/183403153"/>
    <hyperlink ref="F470" r:id="rId52" display="https://podminky.urs.cz/item/CS_URS_2024_01/119005123"/>
    <hyperlink ref="F475" r:id="rId53" display="https://podminky.urs.cz/item/CS_URS_2024_01/183111111"/>
    <hyperlink ref="F480" r:id="rId54" display="https://podminky.urs.cz/item/CS_URS_2023_01/184816111"/>
    <hyperlink ref="F490" r:id="rId55" display="https://podminky.urs.cz/item/CS_URS_2024_01/183211322"/>
    <hyperlink ref="F505" r:id="rId56" display="https://podminky.urs.cz/item/CS_URS_2024_01/183211313"/>
    <hyperlink ref="F525" r:id="rId57" display="https://podminky.urs.cz/item/CS_URS_2023_01/185851121"/>
    <hyperlink ref="F531" r:id="rId58" display="https://podminky.urs.cz/item/CS_URS_2024_02/185804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  <c r="AZ2" s="228" t="s">
        <v>1073</v>
      </c>
      <c r="BA2" s="228" t="s">
        <v>630</v>
      </c>
      <c r="BB2" s="228" t="s">
        <v>19</v>
      </c>
      <c r="BC2" s="228" t="s">
        <v>631</v>
      </c>
      <c r="BD2" s="228" t="s">
        <v>150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Revitalizace veřejného prostoru, lokalita mezi Domem přírody, ul. U červených domků a ul. Lipová alej, Hodonín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1074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ROUND((SUM(BE79:BE128)),  2)</f>
        <v>0</v>
      </c>
      <c r="G33" s="39"/>
      <c r="H33" s="39"/>
      <c r="I33" s="149">
        <v>0.20999999999999999</v>
      </c>
      <c r="J33" s="148">
        <f>ROUND(((SUM(BE79:BE128))*I33),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ROUND((SUM(BF79:BF128)),  2)</f>
        <v>0</v>
      </c>
      <c r="G34" s="39"/>
      <c r="H34" s="39"/>
      <c r="I34" s="149">
        <v>0.12</v>
      </c>
      <c r="J34" s="148">
        <f>ROUND(((SUM(BF79:BF128))*I34),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ROUND((SUM(BG79:BG128)),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ROUND((SUM(BH79:BH128)),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ROUND((SUM(BI79:BI128)),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26.25" customHeight="1">
      <c r="A48" s="39"/>
      <c r="B48" s="40"/>
      <c r="C48" s="41"/>
      <c r="D48" s="41"/>
      <c r="E48" s="161" t="str">
        <f>E7</f>
        <v>Revitalizace veřejného prostoru, lokalita mezi Domem přírody, ul. U červených domků a ul. Lipová alej, Hodonín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04 - Následná péče 1.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Hodonín</v>
      </c>
      <c r="G52" s="41"/>
      <c r="H52" s="41"/>
      <c r="I52" s="33" t="s">
        <v>23</v>
      </c>
      <c r="J52" s="73" t="str">
        <f>IF(J12="","",J12)</f>
        <v>14. 12. 2024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Atelier per partes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hidden="1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/>
    <row r="63" hidden="1"/>
    <row r="64" hidden="1"/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118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6.25" customHeight="1">
      <c r="A69" s="39"/>
      <c r="B69" s="40"/>
      <c r="C69" s="41"/>
      <c r="D69" s="41"/>
      <c r="E69" s="161" t="str">
        <f>E7</f>
        <v>Revitalizace veřejného prostoru, lokalita mezi Domem přírody, ul. U červených domků a ul. Lipová alej, Hodonín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107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04 - Následná péče 1. rok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>Hodonín</v>
      </c>
      <c r="G73" s="41"/>
      <c r="H73" s="41"/>
      <c r="I73" s="33" t="s">
        <v>23</v>
      </c>
      <c r="J73" s="73" t="str">
        <f>IF(J12="","",J12)</f>
        <v>14. 12. 2024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 xml:space="preserve"> </v>
      </c>
      <c r="G75" s="41"/>
      <c r="H75" s="41"/>
      <c r="I75" s="33" t="s">
        <v>31</v>
      </c>
      <c r="J75" s="37" t="str">
        <f>E21</f>
        <v xml:space="preserve"> 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5.65" customHeight="1">
      <c r="A76" s="39"/>
      <c r="B76" s="40"/>
      <c r="C76" s="33" t="s">
        <v>29</v>
      </c>
      <c r="D76" s="41"/>
      <c r="E76" s="41"/>
      <c r="F76" s="28" t="str">
        <f>IF(E18="","",E18)</f>
        <v>Vyplň údaj</v>
      </c>
      <c r="G76" s="41"/>
      <c r="H76" s="41"/>
      <c r="I76" s="33" t="s">
        <v>33</v>
      </c>
      <c r="J76" s="37" t="str">
        <f>E24</f>
        <v>Atelier per partes s.r.o.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119</v>
      </c>
      <c r="D78" s="181" t="s">
        <v>56</v>
      </c>
      <c r="E78" s="181" t="s">
        <v>52</v>
      </c>
      <c r="F78" s="181" t="s">
        <v>53</v>
      </c>
      <c r="G78" s="181" t="s">
        <v>120</v>
      </c>
      <c r="H78" s="181" t="s">
        <v>121</v>
      </c>
      <c r="I78" s="181" t="s">
        <v>122</v>
      </c>
      <c r="J78" s="181" t="s">
        <v>111</v>
      </c>
      <c r="K78" s="182" t="s">
        <v>123</v>
      </c>
      <c r="L78" s="183"/>
      <c r="M78" s="93" t="s">
        <v>19</v>
      </c>
      <c r="N78" s="94" t="s">
        <v>41</v>
      </c>
      <c r="O78" s="94" t="s">
        <v>124</v>
      </c>
      <c r="P78" s="94" t="s">
        <v>125</v>
      </c>
      <c r="Q78" s="94" t="s">
        <v>126</v>
      </c>
      <c r="R78" s="94" t="s">
        <v>127</v>
      </c>
      <c r="S78" s="94" t="s">
        <v>128</v>
      </c>
      <c r="T78" s="95" t="s">
        <v>129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130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SUM(P80:P128)</f>
        <v>0</v>
      </c>
      <c r="Q79" s="97"/>
      <c r="R79" s="186">
        <f>SUM(R80:R128)</f>
        <v>5.29148</v>
      </c>
      <c r="S79" s="97"/>
      <c r="T79" s="187">
        <f>SUM(T80:T128)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70</v>
      </c>
      <c r="AU79" s="18" t="s">
        <v>112</v>
      </c>
      <c r="BK79" s="188">
        <f>SUM(BK80:BK128)</f>
        <v>0</v>
      </c>
    </row>
    <row r="80" s="2" customFormat="1" ht="21.75" customHeight="1">
      <c r="A80" s="39"/>
      <c r="B80" s="40"/>
      <c r="C80" s="205" t="s">
        <v>79</v>
      </c>
      <c r="D80" s="205" t="s">
        <v>137</v>
      </c>
      <c r="E80" s="206" t="s">
        <v>1075</v>
      </c>
      <c r="F80" s="207" t="s">
        <v>1076</v>
      </c>
      <c r="G80" s="208" t="s">
        <v>204</v>
      </c>
      <c r="H80" s="209">
        <v>1353</v>
      </c>
      <c r="I80" s="210"/>
      <c r="J80" s="211">
        <f>ROUND(I80*H80,2)</f>
        <v>0</v>
      </c>
      <c r="K80" s="207" t="s">
        <v>672</v>
      </c>
      <c r="L80" s="45"/>
      <c r="M80" s="212" t="s">
        <v>19</v>
      </c>
      <c r="N80" s="213" t="s">
        <v>42</v>
      </c>
      <c r="O80" s="85"/>
      <c r="P80" s="214">
        <f>O80*H80</f>
        <v>0</v>
      </c>
      <c r="Q80" s="214">
        <v>0</v>
      </c>
      <c r="R80" s="214">
        <f>Q80*H80</f>
        <v>0</v>
      </c>
      <c r="S80" s="214">
        <v>0</v>
      </c>
      <c r="T80" s="215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16" t="s">
        <v>154</v>
      </c>
      <c r="AT80" s="216" t="s">
        <v>137</v>
      </c>
      <c r="AU80" s="216" t="s">
        <v>71</v>
      </c>
      <c r="AY80" s="18" t="s">
        <v>134</v>
      </c>
      <c r="BE80" s="217">
        <f>IF(N80="základní",J80,0)</f>
        <v>0</v>
      </c>
      <c r="BF80" s="217">
        <f>IF(N80="snížená",J80,0)</f>
        <v>0</v>
      </c>
      <c r="BG80" s="217">
        <f>IF(N80="zákl. přenesená",J80,0)</f>
        <v>0</v>
      </c>
      <c r="BH80" s="217">
        <f>IF(N80="sníž. přenesená",J80,0)</f>
        <v>0</v>
      </c>
      <c r="BI80" s="217">
        <f>IF(N80="nulová",J80,0)</f>
        <v>0</v>
      </c>
      <c r="BJ80" s="18" t="s">
        <v>79</v>
      </c>
      <c r="BK80" s="217">
        <f>ROUND(I80*H80,2)</f>
        <v>0</v>
      </c>
      <c r="BL80" s="18" t="s">
        <v>154</v>
      </c>
      <c r="BM80" s="216" t="s">
        <v>1077</v>
      </c>
    </row>
    <row r="81" s="2" customFormat="1">
      <c r="A81" s="39"/>
      <c r="B81" s="40"/>
      <c r="C81" s="41"/>
      <c r="D81" s="285" t="s">
        <v>666</v>
      </c>
      <c r="E81" s="41"/>
      <c r="F81" s="286" t="s">
        <v>1078</v>
      </c>
      <c r="G81" s="41"/>
      <c r="H81" s="41"/>
      <c r="I81" s="220"/>
      <c r="J81" s="41"/>
      <c r="K81" s="41"/>
      <c r="L81" s="45"/>
      <c r="M81" s="221"/>
      <c r="N81" s="222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666</v>
      </c>
      <c r="AU81" s="18" t="s">
        <v>71</v>
      </c>
    </row>
    <row r="82" s="2" customFormat="1">
      <c r="A82" s="39"/>
      <c r="B82" s="40"/>
      <c r="C82" s="41"/>
      <c r="D82" s="218" t="s">
        <v>143</v>
      </c>
      <c r="E82" s="41"/>
      <c r="F82" s="219" t="s">
        <v>1079</v>
      </c>
      <c r="G82" s="41"/>
      <c r="H82" s="41"/>
      <c r="I82" s="220"/>
      <c r="J82" s="41"/>
      <c r="K82" s="41"/>
      <c r="L82" s="45"/>
      <c r="M82" s="221"/>
      <c r="N82" s="222"/>
      <c r="O82" s="85"/>
      <c r="P82" s="85"/>
      <c r="Q82" s="85"/>
      <c r="R82" s="85"/>
      <c r="S82" s="85"/>
      <c r="T82" s="86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143</v>
      </c>
      <c r="AU82" s="18" t="s">
        <v>71</v>
      </c>
    </row>
    <row r="83" s="13" customFormat="1">
      <c r="A83" s="13"/>
      <c r="B83" s="229"/>
      <c r="C83" s="230"/>
      <c r="D83" s="218" t="s">
        <v>206</v>
      </c>
      <c r="E83" s="231" t="s">
        <v>19</v>
      </c>
      <c r="F83" s="232" t="s">
        <v>1080</v>
      </c>
      <c r="G83" s="230"/>
      <c r="H83" s="233">
        <v>1353</v>
      </c>
      <c r="I83" s="234"/>
      <c r="J83" s="230"/>
      <c r="K83" s="230"/>
      <c r="L83" s="235"/>
      <c r="M83" s="236"/>
      <c r="N83" s="237"/>
      <c r="O83" s="237"/>
      <c r="P83" s="237"/>
      <c r="Q83" s="237"/>
      <c r="R83" s="237"/>
      <c r="S83" s="237"/>
      <c r="T83" s="238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39" t="s">
        <v>206</v>
      </c>
      <c r="AU83" s="239" t="s">
        <v>71</v>
      </c>
      <c r="AV83" s="13" t="s">
        <v>81</v>
      </c>
      <c r="AW83" s="13" t="s">
        <v>32</v>
      </c>
      <c r="AX83" s="13" t="s">
        <v>79</v>
      </c>
      <c r="AY83" s="239" t="s">
        <v>134</v>
      </c>
    </row>
    <row r="84" s="2" customFormat="1" ht="33" customHeight="1">
      <c r="A84" s="39"/>
      <c r="B84" s="40"/>
      <c r="C84" s="205" t="s">
        <v>81</v>
      </c>
      <c r="D84" s="205" t="s">
        <v>137</v>
      </c>
      <c r="E84" s="206" t="s">
        <v>1081</v>
      </c>
      <c r="F84" s="207" t="s">
        <v>1082</v>
      </c>
      <c r="G84" s="208" t="s">
        <v>1083</v>
      </c>
      <c r="H84" s="209">
        <v>13.529999999999999</v>
      </c>
      <c r="I84" s="210"/>
      <c r="J84" s="211">
        <f>ROUND(I84*H84,2)</f>
        <v>0</v>
      </c>
      <c r="K84" s="207" t="s">
        <v>672</v>
      </c>
      <c r="L84" s="45"/>
      <c r="M84" s="212" t="s">
        <v>19</v>
      </c>
      <c r="N84" s="213" t="s">
        <v>42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154</v>
      </c>
      <c r="AT84" s="216" t="s">
        <v>137</v>
      </c>
      <c r="AU84" s="216" t="s">
        <v>71</v>
      </c>
      <c r="AY84" s="18" t="s">
        <v>134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79</v>
      </c>
      <c r="BK84" s="217">
        <f>ROUND(I84*H84,2)</f>
        <v>0</v>
      </c>
      <c r="BL84" s="18" t="s">
        <v>154</v>
      </c>
      <c r="BM84" s="216" t="s">
        <v>1084</v>
      </c>
    </row>
    <row r="85" s="2" customFormat="1">
      <c r="A85" s="39"/>
      <c r="B85" s="40"/>
      <c r="C85" s="41"/>
      <c r="D85" s="285" t="s">
        <v>666</v>
      </c>
      <c r="E85" s="41"/>
      <c r="F85" s="286" t="s">
        <v>1085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666</v>
      </c>
      <c r="AU85" s="18" t="s">
        <v>71</v>
      </c>
    </row>
    <row r="86" s="13" customFormat="1">
      <c r="A86" s="13"/>
      <c r="B86" s="229"/>
      <c r="C86" s="230"/>
      <c r="D86" s="218" t="s">
        <v>206</v>
      </c>
      <c r="E86" s="231" t="s">
        <v>19</v>
      </c>
      <c r="F86" s="232" t="s">
        <v>1086</v>
      </c>
      <c r="G86" s="230"/>
      <c r="H86" s="233">
        <v>13.529999999999999</v>
      </c>
      <c r="I86" s="234"/>
      <c r="J86" s="230"/>
      <c r="K86" s="230"/>
      <c r="L86" s="235"/>
      <c r="M86" s="236"/>
      <c r="N86" s="237"/>
      <c r="O86" s="237"/>
      <c r="P86" s="237"/>
      <c r="Q86" s="237"/>
      <c r="R86" s="237"/>
      <c r="S86" s="237"/>
      <c r="T86" s="23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9" t="s">
        <v>206</v>
      </c>
      <c r="AU86" s="239" t="s">
        <v>71</v>
      </c>
      <c r="AV86" s="13" t="s">
        <v>81</v>
      </c>
      <c r="AW86" s="13" t="s">
        <v>32</v>
      </c>
      <c r="AX86" s="13" t="s">
        <v>79</v>
      </c>
      <c r="AY86" s="239" t="s">
        <v>134</v>
      </c>
    </row>
    <row r="87" s="2" customFormat="1" ht="24.15" customHeight="1">
      <c r="A87" s="39"/>
      <c r="B87" s="40"/>
      <c r="C87" s="205" t="s">
        <v>150</v>
      </c>
      <c r="D87" s="205" t="s">
        <v>137</v>
      </c>
      <c r="E87" s="206" t="s">
        <v>1087</v>
      </c>
      <c r="F87" s="207" t="s">
        <v>1088</v>
      </c>
      <c r="G87" s="208" t="s">
        <v>204</v>
      </c>
      <c r="H87" s="209">
        <v>414</v>
      </c>
      <c r="I87" s="210"/>
      <c r="J87" s="211">
        <f>ROUND(I87*H87,2)</f>
        <v>0</v>
      </c>
      <c r="K87" s="207" t="s">
        <v>664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154</v>
      </c>
      <c r="AT87" s="216" t="s">
        <v>137</v>
      </c>
      <c r="AU87" s="216" t="s">
        <v>71</v>
      </c>
      <c r="AY87" s="18" t="s">
        <v>134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154</v>
      </c>
      <c r="BM87" s="216" t="s">
        <v>1089</v>
      </c>
    </row>
    <row r="88" s="2" customFormat="1">
      <c r="A88" s="39"/>
      <c r="B88" s="40"/>
      <c r="C88" s="41"/>
      <c r="D88" s="285" t="s">
        <v>666</v>
      </c>
      <c r="E88" s="41"/>
      <c r="F88" s="286" t="s">
        <v>1090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666</v>
      </c>
      <c r="AU88" s="18" t="s">
        <v>71</v>
      </c>
    </row>
    <row r="89" s="2" customFormat="1">
      <c r="A89" s="39"/>
      <c r="B89" s="40"/>
      <c r="C89" s="41"/>
      <c r="D89" s="218" t="s">
        <v>143</v>
      </c>
      <c r="E89" s="41"/>
      <c r="F89" s="219" t="s">
        <v>1091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143</v>
      </c>
      <c r="AU89" s="18" t="s">
        <v>71</v>
      </c>
    </row>
    <row r="90" s="13" customFormat="1">
      <c r="A90" s="13"/>
      <c r="B90" s="229"/>
      <c r="C90" s="230"/>
      <c r="D90" s="218" t="s">
        <v>206</v>
      </c>
      <c r="E90" s="231" t="s">
        <v>19</v>
      </c>
      <c r="F90" s="232" t="s">
        <v>1092</v>
      </c>
      <c r="G90" s="230"/>
      <c r="H90" s="233">
        <v>414</v>
      </c>
      <c r="I90" s="234"/>
      <c r="J90" s="230"/>
      <c r="K90" s="230"/>
      <c r="L90" s="235"/>
      <c r="M90" s="236"/>
      <c r="N90" s="237"/>
      <c r="O90" s="237"/>
      <c r="P90" s="237"/>
      <c r="Q90" s="237"/>
      <c r="R90" s="237"/>
      <c r="S90" s="237"/>
      <c r="T90" s="23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9" t="s">
        <v>206</v>
      </c>
      <c r="AU90" s="239" t="s">
        <v>71</v>
      </c>
      <c r="AV90" s="13" t="s">
        <v>81</v>
      </c>
      <c r="AW90" s="13" t="s">
        <v>32</v>
      </c>
      <c r="AX90" s="13" t="s">
        <v>79</v>
      </c>
      <c r="AY90" s="239" t="s">
        <v>134</v>
      </c>
    </row>
    <row r="91" s="2" customFormat="1" ht="24.15" customHeight="1">
      <c r="A91" s="39"/>
      <c r="B91" s="40"/>
      <c r="C91" s="205" t="s">
        <v>168</v>
      </c>
      <c r="D91" s="205" t="s">
        <v>137</v>
      </c>
      <c r="E91" s="206" t="s">
        <v>1093</v>
      </c>
      <c r="F91" s="207" t="s">
        <v>736</v>
      </c>
      <c r="G91" s="208" t="s">
        <v>679</v>
      </c>
      <c r="H91" s="209">
        <v>13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6.0000000000000002E-05</v>
      </c>
      <c r="R91" s="214">
        <f>Q91*H91</f>
        <v>0.00077999999999999999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154</v>
      </c>
      <c r="AT91" s="216" t="s">
        <v>137</v>
      </c>
      <c r="AU91" s="216" t="s">
        <v>71</v>
      </c>
      <c r="AY91" s="18" t="s">
        <v>134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154</v>
      </c>
      <c r="BM91" s="216" t="s">
        <v>1094</v>
      </c>
    </row>
    <row r="92" s="2" customFormat="1">
      <c r="A92" s="39"/>
      <c r="B92" s="40"/>
      <c r="C92" s="41"/>
      <c r="D92" s="218" t="s">
        <v>143</v>
      </c>
      <c r="E92" s="41"/>
      <c r="F92" s="219" t="s">
        <v>1095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143</v>
      </c>
      <c r="AU92" s="18" t="s">
        <v>71</v>
      </c>
    </row>
    <row r="93" s="13" customFormat="1">
      <c r="A93" s="13"/>
      <c r="B93" s="229"/>
      <c r="C93" s="230"/>
      <c r="D93" s="218" t="s">
        <v>206</v>
      </c>
      <c r="E93" s="231" t="s">
        <v>19</v>
      </c>
      <c r="F93" s="232" t="s">
        <v>246</v>
      </c>
      <c r="G93" s="230"/>
      <c r="H93" s="233">
        <v>13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9" t="s">
        <v>206</v>
      </c>
      <c r="AU93" s="239" t="s">
        <v>71</v>
      </c>
      <c r="AV93" s="13" t="s">
        <v>81</v>
      </c>
      <c r="AW93" s="13" t="s">
        <v>32</v>
      </c>
      <c r="AX93" s="13" t="s">
        <v>79</v>
      </c>
      <c r="AY93" s="239" t="s">
        <v>134</v>
      </c>
    </row>
    <row r="94" s="2" customFormat="1" ht="24.15" customHeight="1">
      <c r="A94" s="39"/>
      <c r="B94" s="40"/>
      <c r="C94" s="254" t="s">
        <v>172</v>
      </c>
      <c r="D94" s="254" t="s">
        <v>280</v>
      </c>
      <c r="E94" s="255" t="s">
        <v>495</v>
      </c>
      <c r="F94" s="256" t="s">
        <v>739</v>
      </c>
      <c r="G94" s="257" t="s">
        <v>679</v>
      </c>
      <c r="H94" s="258">
        <v>39</v>
      </c>
      <c r="I94" s="259"/>
      <c r="J94" s="260">
        <f>ROUND(I94*H94,2)</f>
        <v>0</v>
      </c>
      <c r="K94" s="256" t="s">
        <v>19</v>
      </c>
      <c r="L94" s="261"/>
      <c r="M94" s="262" t="s">
        <v>19</v>
      </c>
      <c r="N94" s="263" t="s">
        <v>42</v>
      </c>
      <c r="O94" s="85"/>
      <c r="P94" s="214">
        <f>O94*H94</f>
        <v>0</v>
      </c>
      <c r="Q94" s="214">
        <v>0.001</v>
      </c>
      <c r="R94" s="214">
        <f>Q94*H94</f>
        <v>0.039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172</v>
      </c>
      <c r="AT94" s="216" t="s">
        <v>280</v>
      </c>
      <c r="AU94" s="216" t="s">
        <v>71</v>
      </c>
      <c r="AY94" s="18" t="s">
        <v>134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154</v>
      </c>
      <c r="BM94" s="216" t="s">
        <v>1096</v>
      </c>
    </row>
    <row r="95" s="2" customFormat="1">
      <c r="A95" s="39"/>
      <c r="B95" s="40"/>
      <c r="C95" s="41"/>
      <c r="D95" s="218" t="s">
        <v>143</v>
      </c>
      <c r="E95" s="41"/>
      <c r="F95" s="219" t="s">
        <v>1097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143</v>
      </c>
      <c r="AU95" s="18" t="s">
        <v>71</v>
      </c>
    </row>
    <row r="96" s="2" customFormat="1" ht="33" customHeight="1">
      <c r="A96" s="39"/>
      <c r="B96" s="40"/>
      <c r="C96" s="254" t="s">
        <v>178</v>
      </c>
      <c r="D96" s="254" t="s">
        <v>280</v>
      </c>
      <c r="E96" s="255" t="s">
        <v>743</v>
      </c>
      <c r="F96" s="256" t="s">
        <v>744</v>
      </c>
      <c r="G96" s="257" t="s">
        <v>679</v>
      </c>
      <c r="H96" s="258">
        <v>39</v>
      </c>
      <c r="I96" s="259"/>
      <c r="J96" s="260">
        <f>ROUND(I96*H96,2)</f>
        <v>0</v>
      </c>
      <c r="K96" s="256" t="s">
        <v>19</v>
      </c>
      <c r="L96" s="261"/>
      <c r="M96" s="262" t="s">
        <v>19</v>
      </c>
      <c r="N96" s="263" t="s">
        <v>42</v>
      </c>
      <c r="O96" s="85"/>
      <c r="P96" s="214">
        <f>O96*H96</f>
        <v>0</v>
      </c>
      <c r="Q96" s="214">
        <v>0.0050000000000000001</v>
      </c>
      <c r="R96" s="214">
        <f>Q96*H96</f>
        <v>0.19500000000000001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172</v>
      </c>
      <c r="AT96" s="216" t="s">
        <v>280</v>
      </c>
      <c r="AU96" s="216" t="s">
        <v>71</v>
      </c>
      <c r="AY96" s="18" t="s">
        <v>134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154</v>
      </c>
      <c r="BM96" s="216" t="s">
        <v>1098</v>
      </c>
    </row>
    <row r="97" s="2" customFormat="1">
      <c r="A97" s="39"/>
      <c r="B97" s="40"/>
      <c r="C97" s="41"/>
      <c r="D97" s="218" t="s">
        <v>143</v>
      </c>
      <c r="E97" s="41"/>
      <c r="F97" s="219" t="s">
        <v>1097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143</v>
      </c>
      <c r="AU97" s="18" t="s">
        <v>71</v>
      </c>
    </row>
    <row r="98" s="2" customFormat="1" ht="16.5" customHeight="1">
      <c r="A98" s="39"/>
      <c r="B98" s="40"/>
      <c r="C98" s="254" t="s">
        <v>182</v>
      </c>
      <c r="D98" s="254" t="s">
        <v>280</v>
      </c>
      <c r="E98" s="255" t="s">
        <v>746</v>
      </c>
      <c r="F98" s="256" t="s">
        <v>747</v>
      </c>
      <c r="G98" s="257" t="s">
        <v>679</v>
      </c>
      <c r="H98" s="258">
        <v>39</v>
      </c>
      <c r="I98" s="259"/>
      <c r="J98" s="260">
        <f>ROUND(I98*H98,2)</f>
        <v>0</v>
      </c>
      <c r="K98" s="256" t="s">
        <v>19</v>
      </c>
      <c r="L98" s="261"/>
      <c r="M98" s="262" t="s">
        <v>19</v>
      </c>
      <c r="N98" s="263" t="s">
        <v>42</v>
      </c>
      <c r="O98" s="85"/>
      <c r="P98" s="214">
        <f>O98*H98</f>
        <v>0</v>
      </c>
      <c r="Q98" s="214">
        <v>0.00010000000000000001</v>
      </c>
      <c r="R98" s="214">
        <f>Q98*H98</f>
        <v>0.0039000000000000003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172</v>
      </c>
      <c r="AT98" s="216" t="s">
        <v>280</v>
      </c>
      <c r="AU98" s="216" t="s">
        <v>71</v>
      </c>
      <c r="AY98" s="18" t="s">
        <v>134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154</v>
      </c>
      <c r="BM98" s="216" t="s">
        <v>1099</v>
      </c>
    </row>
    <row r="99" s="2" customFormat="1">
      <c r="A99" s="39"/>
      <c r="B99" s="40"/>
      <c r="C99" s="41"/>
      <c r="D99" s="218" t="s">
        <v>143</v>
      </c>
      <c r="E99" s="41"/>
      <c r="F99" s="219" t="s">
        <v>1097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143</v>
      </c>
      <c r="AU99" s="18" t="s">
        <v>71</v>
      </c>
    </row>
    <row r="100" s="2" customFormat="1" ht="33" customHeight="1">
      <c r="A100" s="39"/>
      <c r="B100" s="40"/>
      <c r="C100" s="205" t="s">
        <v>462</v>
      </c>
      <c r="D100" s="205" t="s">
        <v>137</v>
      </c>
      <c r="E100" s="206" t="s">
        <v>749</v>
      </c>
      <c r="F100" s="207" t="s">
        <v>750</v>
      </c>
      <c r="G100" s="208" t="s">
        <v>679</v>
      </c>
      <c r="H100" s="209">
        <v>64</v>
      </c>
      <c r="I100" s="210"/>
      <c r="J100" s="211">
        <f>ROUND(I100*H100,2)</f>
        <v>0</v>
      </c>
      <c r="K100" s="207" t="s">
        <v>721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154</v>
      </c>
      <c r="AT100" s="216" t="s">
        <v>137</v>
      </c>
      <c r="AU100" s="216" t="s">
        <v>71</v>
      </c>
      <c r="AY100" s="18" t="s">
        <v>134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154</v>
      </c>
      <c r="BM100" s="216" t="s">
        <v>1100</v>
      </c>
    </row>
    <row r="101" s="2" customFormat="1">
      <c r="A101" s="39"/>
      <c r="B101" s="40"/>
      <c r="C101" s="41"/>
      <c r="D101" s="285" t="s">
        <v>666</v>
      </c>
      <c r="E101" s="41"/>
      <c r="F101" s="286" t="s">
        <v>752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666</v>
      </c>
      <c r="AU101" s="18" t="s">
        <v>71</v>
      </c>
    </row>
    <row r="102" s="2" customFormat="1">
      <c r="A102" s="39"/>
      <c r="B102" s="40"/>
      <c r="C102" s="41"/>
      <c r="D102" s="218" t="s">
        <v>143</v>
      </c>
      <c r="E102" s="41"/>
      <c r="F102" s="219" t="s">
        <v>1101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143</v>
      </c>
      <c r="AU102" s="18" t="s">
        <v>71</v>
      </c>
    </row>
    <row r="103" s="2" customFormat="1" ht="24.15" customHeight="1">
      <c r="A103" s="39"/>
      <c r="B103" s="40"/>
      <c r="C103" s="205" t="s">
        <v>8</v>
      </c>
      <c r="D103" s="205" t="s">
        <v>137</v>
      </c>
      <c r="E103" s="206" t="s">
        <v>753</v>
      </c>
      <c r="F103" s="207" t="s">
        <v>754</v>
      </c>
      <c r="G103" s="208" t="s">
        <v>679</v>
      </c>
      <c r="H103" s="209">
        <v>7</v>
      </c>
      <c r="I103" s="210"/>
      <c r="J103" s="211">
        <f>ROUND(I103*H103,2)</f>
        <v>0</v>
      </c>
      <c r="K103" s="207" t="s">
        <v>721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154</v>
      </c>
      <c r="AT103" s="216" t="s">
        <v>137</v>
      </c>
      <c r="AU103" s="216" t="s">
        <v>71</v>
      </c>
      <c r="AY103" s="18" t="s">
        <v>134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154</v>
      </c>
      <c r="BM103" s="216" t="s">
        <v>1102</v>
      </c>
    </row>
    <row r="104" s="2" customFormat="1">
      <c r="A104" s="39"/>
      <c r="B104" s="40"/>
      <c r="C104" s="41"/>
      <c r="D104" s="285" t="s">
        <v>666</v>
      </c>
      <c r="E104" s="41"/>
      <c r="F104" s="286" t="s">
        <v>756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666</v>
      </c>
      <c r="AU104" s="18" t="s">
        <v>71</v>
      </c>
    </row>
    <row r="105" s="2" customFormat="1">
      <c r="A105" s="39"/>
      <c r="B105" s="40"/>
      <c r="C105" s="41"/>
      <c r="D105" s="218" t="s">
        <v>143</v>
      </c>
      <c r="E105" s="41"/>
      <c r="F105" s="219" t="s">
        <v>1103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143</v>
      </c>
      <c r="AU105" s="18" t="s">
        <v>71</v>
      </c>
    </row>
    <row r="106" s="2" customFormat="1" ht="24.15" customHeight="1">
      <c r="A106" s="39"/>
      <c r="B106" s="40"/>
      <c r="C106" s="205" t="s">
        <v>246</v>
      </c>
      <c r="D106" s="205" t="s">
        <v>137</v>
      </c>
      <c r="E106" s="206" t="s">
        <v>764</v>
      </c>
      <c r="F106" s="207" t="s">
        <v>765</v>
      </c>
      <c r="G106" s="208" t="s">
        <v>204</v>
      </c>
      <c r="H106" s="209">
        <v>6.3140000000000001</v>
      </c>
      <c r="I106" s="210"/>
      <c r="J106" s="211">
        <f>ROUND(I106*H106,2)</f>
        <v>0</v>
      </c>
      <c r="K106" s="207" t="s">
        <v>721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154</v>
      </c>
      <c r="AT106" s="216" t="s">
        <v>137</v>
      </c>
      <c r="AU106" s="216" t="s">
        <v>71</v>
      </c>
      <c r="AY106" s="18" t="s">
        <v>134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154</v>
      </c>
      <c r="BM106" s="216" t="s">
        <v>1104</v>
      </c>
    </row>
    <row r="107" s="2" customFormat="1">
      <c r="A107" s="39"/>
      <c r="B107" s="40"/>
      <c r="C107" s="41"/>
      <c r="D107" s="285" t="s">
        <v>666</v>
      </c>
      <c r="E107" s="41"/>
      <c r="F107" s="286" t="s">
        <v>767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666</v>
      </c>
      <c r="AU107" s="18" t="s">
        <v>71</v>
      </c>
    </row>
    <row r="108" s="2" customFormat="1">
      <c r="A108" s="39"/>
      <c r="B108" s="40"/>
      <c r="C108" s="41"/>
      <c r="D108" s="218" t="s">
        <v>143</v>
      </c>
      <c r="E108" s="41"/>
      <c r="F108" s="219" t="s">
        <v>1105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143</v>
      </c>
      <c r="AU108" s="18" t="s">
        <v>71</v>
      </c>
    </row>
    <row r="109" s="13" customFormat="1">
      <c r="A109" s="13"/>
      <c r="B109" s="229"/>
      <c r="C109" s="230"/>
      <c r="D109" s="218" t="s">
        <v>206</v>
      </c>
      <c r="E109" s="231" t="s">
        <v>19</v>
      </c>
      <c r="F109" s="232" t="s">
        <v>1106</v>
      </c>
      <c r="G109" s="230"/>
      <c r="H109" s="233">
        <v>6.3140000000000001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9" t="s">
        <v>206</v>
      </c>
      <c r="AU109" s="239" t="s">
        <v>71</v>
      </c>
      <c r="AV109" s="13" t="s">
        <v>81</v>
      </c>
      <c r="AW109" s="13" t="s">
        <v>32</v>
      </c>
      <c r="AX109" s="13" t="s">
        <v>79</v>
      </c>
      <c r="AY109" s="239" t="s">
        <v>134</v>
      </c>
    </row>
    <row r="110" s="2" customFormat="1" ht="16.5" customHeight="1">
      <c r="A110" s="39"/>
      <c r="B110" s="40"/>
      <c r="C110" s="254" t="s">
        <v>253</v>
      </c>
      <c r="D110" s="254" t="s">
        <v>280</v>
      </c>
      <c r="E110" s="255" t="s">
        <v>768</v>
      </c>
      <c r="F110" s="256" t="s">
        <v>1107</v>
      </c>
      <c r="G110" s="257" t="s">
        <v>229</v>
      </c>
      <c r="H110" s="258">
        <v>6.3140000000000001</v>
      </c>
      <c r="I110" s="259"/>
      <c r="J110" s="260">
        <f>ROUND(I110*H110,2)</f>
        <v>0</v>
      </c>
      <c r="K110" s="256" t="s">
        <v>721</v>
      </c>
      <c r="L110" s="261"/>
      <c r="M110" s="262" t="s">
        <v>19</v>
      </c>
      <c r="N110" s="263" t="s">
        <v>42</v>
      </c>
      <c r="O110" s="85"/>
      <c r="P110" s="214">
        <f>O110*H110</f>
        <v>0</v>
      </c>
      <c r="Q110" s="214">
        <v>0.80000000000000004</v>
      </c>
      <c r="R110" s="214">
        <f>Q110*H110</f>
        <v>5.0512000000000006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172</v>
      </c>
      <c r="AT110" s="216" t="s">
        <v>280</v>
      </c>
      <c r="AU110" s="216" t="s">
        <v>71</v>
      </c>
      <c r="AY110" s="18" t="s">
        <v>134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154</v>
      </c>
      <c r="BM110" s="216" t="s">
        <v>1108</v>
      </c>
    </row>
    <row r="111" s="2" customFormat="1">
      <c r="A111" s="39"/>
      <c r="B111" s="40"/>
      <c r="C111" s="41"/>
      <c r="D111" s="218" t="s">
        <v>143</v>
      </c>
      <c r="E111" s="41"/>
      <c r="F111" s="219" t="s">
        <v>771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143</v>
      </c>
      <c r="AU111" s="18" t="s">
        <v>71</v>
      </c>
    </row>
    <row r="112" s="13" customFormat="1">
      <c r="A112" s="13"/>
      <c r="B112" s="229"/>
      <c r="C112" s="230"/>
      <c r="D112" s="218" t="s">
        <v>206</v>
      </c>
      <c r="E112" s="231" t="s">
        <v>19</v>
      </c>
      <c r="F112" s="232" t="s">
        <v>1106</v>
      </c>
      <c r="G112" s="230"/>
      <c r="H112" s="233">
        <v>6.3140000000000001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9" t="s">
        <v>206</v>
      </c>
      <c r="AU112" s="239" t="s">
        <v>71</v>
      </c>
      <c r="AV112" s="13" t="s">
        <v>81</v>
      </c>
      <c r="AW112" s="13" t="s">
        <v>32</v>
      </c>
      <c r="AX112" s="13" t="s">
        <v>79</v>
      </c>
      <c r="AY112" s="239" t="s">
        <v>134</v>
      </c>
    </row>
    <row r="113" s="2" customFormat="1" ht="21.75" customHeight="1">
      <c r="A113" s="39"/>
      <c r="B113" s="40"/>
      <c r="C113" s="205" t="s">
        <v>154</v>
      </c>
      <c r="D113" s="205" t="s">
        <v>137</v>
      </c>
      <c r="E113" s="206" t="s">
        <v>784</v>
      </c>
      <c r="F113" s="207" t="s">
        <v>785</v>
      </c>
      <c r="G113" s="208" t="s">
        <v>229</v>
      </c>
      <c r="H113" s="209">
        <v>154.31999999999999</v>
      </c>
      <c r="I113" s="210"/>
      <c r="J113" s="211">
        <f>ROUND(I113*H113,2)</f>
        <v>0</v>
      </c>
      <c r="K113" s="207" t="s">
        <v>672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154</v>
      </c>
      <c r="AT113" s="216" t="s">
        <v>137</v>
      </c>
      <c r="AU113" s="216" t="s">
        <v>71</v>
      </c>
      <c r="AY113" s="18" t="s">
        <v>134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154</v>
      </c>
      <c r="BM113" s="216" t="s">
        <v>1109</v>
      </c>
    </row>
    <row r="114" s="2" customFormat="1">
      <c r="A114" s="39"/>
      <c r="B114" s="40"/>
      <c r="C114" s="41"/>
      <c r="D114" s="285" t="s">
        <v>666</v>
      </c>
      <c r="E114" s="41"/>
      <c r="F114" s="286" t="s">
        <v>1110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666</v>
      </c>
      <c r="AU114" s="18" t="s">
        <v>71</v>
      </c>
    </row>
    <row r="115" s="2" customFormat="1">
      <c r="A115" s="39"/>
      <c r="B115" s="40"/>
      <c r="C115" s="41"/>
      <c r="D115" s="218" t="s">
        <v>143</v>
      </c>
      <c r="E115" s="41"/>
      <c r="F115" s="219" t="s">
        <v>1111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143</v>
      </c>
      <c r="AU115" s="18" t="s">
        <v>71</v>
      </c>
    </row>
    <row r="116" s="13" customFormat="1">
      <c r="A116" s="13"/>
      <c r="B116" s="229"/>
      <c r="C116" s="230"/>
      <c r="D116" s="218" t="s">
        <v>206</v>
      </c>
      <c r="E116" s="231" t="s">
        <v>19</v>
      </c>
      <c r="F116" s="232" t="s">
        <v>1112</v>
      </c>
      <c r="G116" s="230"/>
      <c r="H116" s="233">
        <v>154.31999999999999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9" t="s">
        <v>206</v>
      </c>
      <c r="AU116" s="239" t="s">
        <v>71</v>
      </c>
      <c r="AV116" s="13" t="s">
        <v>81</v>
      </c>
      <c r="AW116" s="13" t="s">
        <v>32</v>
      </c>
      <c r="AX116" s="13" t="s">
        <v>79</v>
      </c>
      <c r="AY116" s="239" t="s">
        <v>134</v>
      </c>
    </row>
    <row r="117" s="2" customFormat="1" ht="21.75" customHeight="1">
      <c r="A117" s="39"/>
      <c r="B117" s="40"/>
      <c r="C117" s="205" t="s">
        <v>133</v>
      </c>
      <c r="D117" s="205" t="s">
        <v>137</v>
      </c>
      <c r="E117" s="206" t="s">
        <v>1113</v>
      </c>
      <c r="F117" s="207" t="s">
        <v>1114</v>
      </c>
      <c r="G117" s="208" t="s">
        <v>229</v>
      </c>
      <c r="H117" s="209">
        <v>154.31999999999999</v>
      </c>
      <c r="I117" s="210"/>
      <c r="J117" s="211">
        <f>ROUND(I117*H117,2)</f>
        <v>0</v>
      </c>
      <c r="K117" s="207" t="s">
        <v>672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154</v>
      </c>
      <c r="AT117" s="216" t="s">
        <v>137</v>
      </c>
      <c r="AU117" s="216" t="s">
        <v>71</v>
      </c>
      <c r="AY117" s="18" t="s">
        <v>134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154</v>
      </c>
      <c r="BM117" s="216" t="s">
        <v>1115</v>
      </c>
    </row>
    <row r="118" s="2" customFormat="1">
      <c r="A118" s="39"/>
      <c r="B118" s="40"/>
      <c r="C118" s="41"/>
      <c r="D118" s="285" t="s">
        <v>666</v>
      </c>
      <c r="E118" s="41"/>
      <c r="F118" s="286" t="s">
        <v>1116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666</v>
      </c>
      <c r="AU118" s="18" t="s">
        <v>71</v>
      </c>
    </row>
    <row r="119" s="2" customFormat="1">
      <c r="A119" s="39"/>
      <c r="B119" s="40"/>
      <c r="C119" s="41"/>
      <c r="D119" s="218" t="s">
        <v>143</v>
      </c>
      <c r="E119" s="41"/>
      <c r="F119" s="219" t="s">
        <v>1117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143</v>
      </c>
      <c r="AU119" s="18" t="s">
        <v>71</v>
      </c>
    </row>
    <row r="120" s="13" customFormat="1">
      <c r="A120" s="13"/>
      <c r="B120" s="229"/>
      <c r="C120" s="230"/>
      <c r="D120" s="218" t="s">
        <v>206</v>
      </c>
      <c r="E120" s="231" t="s">
        <v>19</v>
      </c>
      <c r="F120" s="232" t="s">
        <v>1112</v>
      </c>
      <c r="G120" s="230"/>
      <c r="H120" s="233">
        <v>154.31999999999999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9" t="s">
        <v>206</v>
      </c>
      <c r="AU120" s="239" t="s">
        <v>71</v>
      </c>
      <c r="AV120" s="13" t="s">
        <v>81</v>
      </c>
      <c r="AW120" s="13" t="s">
        <v>32</v>
      </c>
      <c r="AX120" s="13" t="s">
        <v>79</v>
      </c>
      <c r="AY120" s="239" t="s">
        <v>134</v>
      </c>
    </row>
    <row r="121" s="2" customFormat="1" ht="24.15" customHeight="1">
      <c r="A121" s="39"/>
      <c r="B121" s="40"/>
      <c r="C121" s="254" t="s">
        <v>161</v>
      </c>
      <c r="D121" s="254" t="s">
        <v>280</v>
      </c>
      <c r="E121" s="255" t="s">
        <v>781</v>
      </c>
      <c r="F121" s="256" t="s">
        <v>782</v>
      </c>
      <c r="G121" s="257" t="s">
        <v>229</v>
      </c>
      <c r="H121" s="258">
        <v>154.31999999999999</v>
      </c>
      <c r="I121" s="259"/>
      <c r="J121" s="260">
        <f>ROUND(I121*H121,2)</f>
        <v>0</v>
      </c>
      <c r="K121" s="256" t="s">
        <v>672</v>
      </c>
      <c r="L121" s="261"/>
      <c r="M121" s="262" t="s">
        <v>19</v>
      </c>
      <c r="N121" s="26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172</v>
      </c>
      <c r="AT121" s="216" t="s">
        <v>280</v>
      </c>
      <c r="AU121" s="216" t="s">
        <v>71</v>
      </c>
      <c r="AY121" s="18" t="s">
        <v>134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154</v>
      </c>
      <c r="BM121" s="216" t="s">
        <v>1118</v>
      </c>
    </row>
    <row r="122" s="2" customFormat="1" ht="16.5" customHeight="1">
      <c r="A122" s="39"/>
      <c r="B122" s="40"/>
      <c r="C122" s="254" t="s">
        <v>257</v>
      </c>
      <c r="D122" s="254" t="s">
        <v>280</v>
      </c>
      <c r="E122" s="255" t="s">
        <v>778</v>
      </c>
      <c r="F122" s="256" t="s">
        <v>779</v>
      </c>
      <c r="G122" s="257" t="s">
        <v>679</v>
      </c>
      <c r="H122" s="258">
        <v>16</v>
      </c>
      <c r="I122" s="259"/>
      <c r="J122" s="260">
        <f>ROUND(I122*H122,2)</f>
        <v>0</v>
      </c>
      <c r="K122" s="256" t="s">
        <v>19</v>
      </c>
      <c r="L122" s="261"/>
      <c r="M122" s="262" t="s">
        <v>19</v>
      </c>
      <c r="N122" s="263" t="s">
        <v>42</v>
      </c>
      <c r="O122" s="85"/>
      <c r="P122" s="214">
        <f>O122*H122</f>
        <v>0</v>
      </c>
      <c r="Q122" s="214">
        <v>0.00010000000000000001</v>
      </c>
      <c r="R122" s="214">
        <f>Q122*H122</f>
        <v>0.0016000000000000001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172</v>
      </c>
      <c r="AT122" s="216" t="s">
        <v>280</v>
      </c>
      <c r="AU122" s="216" t="s">
        <v>71</v>
      </c>
      <c r="AY122" s="18" t="s">
        <v>134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154</v>
      </c>
      <c r="BM122" s="216" t="s">
        <v>1119</v>
      </c>
    </row>
    <row r="123" s="2" customFormat="1">
      <c r="A123" s="39"/>
      <c r="B123" s="40"/>
      <c r="C123" s="41"/>
      <c r="D123" s="218" t="s">
        <v>143</v>
      </c>
      <c r="E123" s="41"/>
      <c r="F123" s="219" t="s">
        <v>1120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143</v>
      </c>
      <c r="AU123" s="18" t="s">
        <v>71</v>
      </c>
    </row>
    <row r="124" s="13" customFormat="1">
      <c r="A124" s="13"/>
      <c r="B124" s="229"/>
      <c r="C124" s="230"/>
      <c r="D124" s="218" t="s">
        <v>206</v>
      </c>
      <c r="E124" s="231" t="s">
        <v>19</v>
      </c>
      <c r="F124" s="232" t="s">
        <v>1121</v>
      </c>
      <c r="G124" s="230"/>
      <c r="H124" s="233">
        <v>16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9" t="s">
        <v>206</v>
      </c>
      <c r="AU124" s="239" t="s">
        <v>71</v>
      </c>
      <c r="AV124" s="13" t="s">
        <v>81</v>
      </c>
      <c r="AW124" s="13" t="s">
        <v>32</v>
      </c>
      <c r="AX124" s="13" t="s">
        <v>79</v>
      </c>
      <c r="AY124" s="239" t="s">
        <v>134</v>
      </c>
    </row>
    <row r="125" s="2" customFormat="1">
      <c r="A125" s="39"/>
      <c r="B125" s="40"/>
      <c r="C125" s="41"/>
      <c r="D125" s="218" t="s">
        <v>234</v>
      </c>
      <c r="E125" s="41"/>
      <c r="F125" s="251" t="s">
        <v>1122</v>
      </c>
      <c r="G125" s="41"/>
      <c r="H125" s="41"/>
      <c r="I125" s="41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U125" s="18" t="s">
        <v>71</v>
      </c>
    </row>
    <row r="126" s="2" customFormat="1">
      <c r="A126" s="39"/>
      <c r="B126" s="40"/>
      <c r="C126" s="41"/>
      <c r="D126" s="218" t="s">
        <v>234</v>
      </c>
      <c r="E126" s="41"/>
      <c r="F126" s="252" t="s">
        <v>631</v>
      </c>
      <c r="G126" s="41"/>
      <c r="H126" s="253">
        <v>64</v>
      </c>
      <c r="I126" s="41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U126" s="18" t="s">
        <v>71</v>
      </c>
    </row>
    <row r="127" s="2" customFormat="1" ht="24.15" customHeight="1">
      <c r="A127" s="39"/>
      <c r="B127" s="40"/>
      <c r="C127" s="205" t="s">
        <v>270</v>
      </c>
      <c r="D127" s="205" t="s">
        <v>137</v>
      </c>
      <c r="E127" s="206" t="s">
        <v>662</v>
      </c>
      <c r="F127" s="207" t="s">
        <v>663</v>
      </c>
      <c r="G127" s="208" t="s">
        <v>307</v>
      </c>
      <c r="H127" s="209">
        <v>5.2910000000000004</v>
      </c>
      <c r="I127" s="210"/>
      <c r="J127" s="211">
        <f>ROUND(I127*H127,2)</f>
        <v>0</v>
      </c>
      <c r="K127" s="207" t="s">
        <v>672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154</v>
      </c>
      <c r="AT127" s="216" t="s">
        <v>137</v>
      </c>
      <c r="AU127" s="216" t="s">
        <v>71</v>
      </c>
      <c r="AY127" s="18" t="s">
        <v>134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154</v>
      </c>
      <c r="BM127" s="216" t="s">
        <v>1123</v>
      </c>
    </row>
    <row r="128" s="2" customFormat="1">
      <c r="A128" s="39"/>
      <c r="B128" s="40"/>
      <c r="C128" s="41"/>
      <c r="D128" s="285" t="s">
        <v>666</v>
      </c>
      <c r="E128" s="41"/>
      <c r="F128" s="286" t="s">
        <v>1124</v>
      </c>
      <c r="G128" s="41"/>
      <c r="H128" s="41"/>
      <c r="I128" s="220"/>
      <c r="J128" s="41"/>
      <c r="K128" s="41"/>
      <c r="L128" s="45"/>
      <c r="M128" s="290"/>
      <c r="N128" s="291"/>
      <c r="O128" s="225"/>
      <c r="P128" s="225"/>
      <c r="Q128" s="225"/>
      <c r="R128" s="225"/>
      <c r="S128" s="225"/>
      <c r="T128" s="292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666</v>
      </c>
      <c r="AU128" s="18" t="s">
        <v>71</v>
      </c>
    </row>
    <row r="129" s="2" customFormat="1" ht="6.96" customHeight="1">
      <c r="A129" s="39"/>
      <c r="B129" s="60"/>
      <c r="C129" s="61"/>
      <c r="D129" s="61"/>
      <c r="E129" s="61"/>
      <c r="F129" s="61"/>
      <c r="G129" s="61"/>
      <c r="H129" s="61"/>
      <c r="I129" s="61"/>
      <c r="J129" s="61"/>
      <c r="K129" s="61"/>
      <c r="L129" s="45"/>
      <c r="M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</sheetData>
  <sheetProtection sheet="1" autoFilter="0" formatColumns="0" formatRows="0" objects="1" scenarios="1" spinCount="100000" saltValue="9LPzbrcubQuYffyHX0GIDAjVRmmuti+ve8Fc0WwIc+5MntCmgZB9nb1AiY7swssMhlWmVDG5UM0rtcmyMQ5wAQ==" hashValue="e6Ztcd4Jq0OKn6YKQZLxdj3ZVEZzSRAHH+iM4NxZfoJL8in6FhylyNZkXHtO2KlQzXKZkwrkaMd74VXHJ9a67g==" algorithmName="SHA-512" password="BFDE"/>
  <autoFilter ref="C78:K12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4_01/185804213"/>
    <hyperlink ref="F85" r:id="rId2" display="https://podminky.urs.cz/item/CS_URS_2024_01/111111212"/>
    <hyperlink ref="F88" r:id="rId3" display="https://podminky.urs.cz/item/CS_URS_2024_02/185804252"/>
    <hyperlink ref="F101" r:id="rId4" display="https://podminky.urs.cz/item/CS_URS_2023_01/184215412"/>
    <hyperlink ref="F104" r:id="rId5" display="https://podminky.urs.cz/item/CS_URS_2023_01/184806112"/>
    <hyperlink ref="F107" r:id="rId6" display="https://podminky.urs.cz/item/CS_URS_2023_01/184911421"/>
    <hyperlink ref="F114" r:id="rId7" display="https://podminky.urs.cz/item/CS_URS_2024_01/185851121"/>
    <hyperlink ref="F118" r:id="rId8" display="https://podminky.urs.cz/item/CS_URS_2024_01/185804312"/>
    <hyperlink ref="F128" r:id="rId9" display="https://podminky.urs.cz/item/CS_URS_2024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  <c r="AZ2" s="228" t="s">
        <v>1073</v>
      </c>
      <c r="BA2" s="228" t="s">
        <v>630</v>
      </c>
      <c r="BB2" s="228" t="s">
        <v>19</v>
      </c>
      <c r="BC2" s="228" t="s">
        <v>631</v>
      </c>
      <c r="BD2" s="228" t="s">
        <v>150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Revitalizace veřejného prostoru, lokalita mezi Domem přírody, ul. U červených domků a ul. Lipová alej, Hodonín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1125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ROUND((SUM(BE79:BE124)),  2)</f>
        <v>0</v>
      </c>
      <c r="G33" s="39"/>
      <c r="H33" s="39"/>
      <c r="I33" s="149">
        <v>0.20999999999999999</v>
      </c>
      <c r="J33" s="148">
        <f>ROUND(((SUM(BE79:BE124))*I33),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ROUND((SUM(BF79:BF124)),  2)</f>
        <v>0</v>
      </c>
      <c r="G34" s="39"/>
      <c r="H34" s="39"/>
      <c r="I34" s="149">
        <v>0.12</v>
      </c>
      <c r="J34" s="148">
        <f>ROUND(((SUM(BF79:BF124))*I34),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ROUND((SUM(BG79:BG124)),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ROUND((SUM(BH79:BH124)),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ROUND((SUM(BI79:BI124)),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26.25" customHeight="1">
      <c r="A48" s="39"/>
      <c r="B48" s="40"/>
      <c r="C48" s="41"/>
      <c r="D48" s="41"/>
      <c r="E48" s="161" t="str">
        <f>E7</f>
        <v>Revitalizace veřejného prostoru, lokalita mezi Domem přírody, ul. U červených domků a ul. Lipová alej, Hodonín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05 - Následná péče 2.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Hodonín</v>
      </c>
      <c r="G52" s="41"/>
      <c r="H52" s="41"/>
      <c r="I52" s="33" t="s">
        <v>23</v>
      </c>
      <c r="J52" s="73" t="str">
        <f>IF(J12="","",J12)</f>
        <v>14. 12. 2024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Atelier per partes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hidden="1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/>
    <row r="63" hidden="1"/>
    <row r="64" hidden="1"/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118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6.25" customHeight="1">
      <c r="A69" s="39"/>
      <c r="B69" s="40"/>
      <c r="C69" s="41"/>
      <c r="D69" s="41"/>
      <c r="E69" s="161" t="str">
        <f>E7</f>
        <v>Revitalizace veřejného prostoru, lokalita mezi Domem přírody, ul. U červených domků a ul. Lipová alej, Hodonín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107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05 - Následná péče 2. rok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>Hodonín</v>
      </c>
      <c r="G73" s="41"/>
      <c r="H73" s="41"/>
      <c r="I73" s="33" t="s">
        <v>23</v>
      </c>
      <c r="J73" s="73" t="str">
        <f>IF(J12="","",J12)</f>
        <v>14. 12. 2024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 xml:space="preserve"> </v>
      </c>
      <c r="G75" s="41"/>
      <c r="H75" s="41"/>
      <c r="I75" s="33" t="s">
        <v>31</v>
      </c>
      <c r="J75" s="37" t="str">
        <f>E21</f>
        <v xml:space="preserve"> 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5.65" customHeight="1">
      <c r="A76" s="39"/>
      <c r="B76" s="40"/>
      <c r="C76" s="33" t="s">
        <v>29</v>
      </c>
      <c r="D76" s="41"/>
      <c r="E76" s="41"/>
      <c r="F76" s="28" t="str">
        <f>IF(E18="","",E18)</f>
        <v>Vyplň údaj</v>
      </c>
      <c r="G76" s="41"/>
      <c r="H76" s="41"/>
      <c r="I76" s="33" t="s">
        <v>33</v>
      </c>
      <c r="J76" s="37" t="str">
        <f>E24</f>
        <v>Atelier per partes s.r.o.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119</v>
      </c>
      <c r="D78" s="181" t="s">
        <v>56</v>
      </c>
      <c r="E78" s="181" t="s">
        <v>52</v>
      </c>
      <c r="F78" s="181" t="s">
        <v>53</v>
      </c>
      <c r="G78" s="181" t="s">
        <v>120</v>
      </c>
      <c r="H78" s="181" t="s">
        <v>121</v>
      </c>
      <c r="I78" s="181" t="s">
        <v>122</v>
      </c>
      <c r="J78" s="181" t="s">
        <v>111</v>
      </c>
      <c r="K78" s="182" t="s">
        <v>123</v>
      </c>
      <c r="L78" s="183"/>
      <c r="M78" s="93" t="s">
        <v>19</v>
      </c>
      <c r="N78" s="94" t="s">
        <v>41</v>
      </c>
      <c r="O78" s="94" t="s">
        <v>124</v>
      </c>
      <c r="P78" s="94" t="s">
        <v>125</v>
      </c>
      <c r="Q78" s="94" t="s">
        <v>126</v>
      </c>
      <c r="R78" s="94" t="s">
        <v>127</v>
      </c>
      <c r="S78" s="94" t="s">
        <v>128</v>
      </c>
      <c r="T78" s="95" t="s">
        <v>129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130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SUM(P80:P124)</f>
        <v>0</v>
      </c>
      <c r="Q79" s="97"/>
      <c r="R79" s="186">
        <f>SUM(R80:R124)</f>
        <v>5.29148</v>
      </c>
      <c r="S79" s="97"/>
      <c r="T79" s="187">
        <f>SUM(T80:T124)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70</v>
      </c>
      <c r="AU79" s="18" t="s">
        <v>112</v>
      </c>
      <c r="BK79" s="188">
        <f>SUM(BK80:BK124)</f>
        <v>0</v>
      </c>
    </row>
    <row r="80" s="2" customFormat="1" ht="21.75" customHeight="1">
      <c r="A80" s="39"/>
      <c r="B80" s="40"/>
      <c r="C80" s="205" t="s">
        <v>182</v>
      </c>
      <c r="D80" s="205" t="s">
        <v>137</v>
      </c>
      <c r="E80" s="206" t="s">
        <v>1075</v>
      </c>
      <c r="F80" s="207" t="s">
        <v>1076</v>
      </c>
      <c r="G80" s="208" t="s">
        <v>204</v>
      </c>
      <c r="H80" s="209">
        <v>939</v>
      </c>
      <c r="I80" s="210"/>
      <c r="J80" s="211">
        <f>ROUND(I80*H80,2)</f>
        <v>0</v>
      </c>
      <c r="K80" s="207" t="s">
        <v>672</v>
      </c>
      <c r="L80" s="45"/>
      <c r="M80" s="212" t="s">
        <v>19</v>
      </c>
      <c r="N80" s="213" t="s">
        <v>42</v>
      </c>
      <c r="O80" s="85"/>
      <c r="P80" s="214">
        <f>O80*H80</f>
        <v>0</v>
      </c>
      <c r="Q80" s="214">
        <v>0</v>
      </c>
      <c r="R80" s="214">
        <f>Q80*H80</f>
        <v>0</v>
      </c>
      <c r="S80" s="214">
        <v>0</v>
      </c>
      <c r="T80" s="215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16" t="s">
        <v>154</v>
      </c>
      <c r="AT80" s="216" t="s">
        <v>137</v>
      </c>
      <c r="AU80" s="216" t="s">
        <v>71</v>
      </c>
      <c r="AY80" s="18" t="s">
        <v>134</v>
      </c>
      <c r="BE80" s="217">
        <f>IF(N80="základní",J80,0)</f>
        <v>0</v>
      </c>
      <c r="BF80" s="217">
        <f>IF(N80="snížená",J80,0)</f>
        <v>0</v>
      </c>
      <c r="BG80" s="217">
        <f>IF(N80="zákl. přenesená",J80,0)</f>
        <v>0</v>
      </c>
      <c r="BH80" s="217">
        <f>IF(N80="sníž. přenesená",J80,0)</f>
        <v>0</v>
      </c>
      <c r="BI80" s="217">
        <f>IF(N80="nulová",J80,0)</f>
        <v>0</v>
      </c>
      <c r="BJ80" s="18" t="s">
        <v>79</v>
      </c>
      <c r="BK80" s="217">
        <f>ROUND(I80*H80,2)</f>
        <v>0</v>
      </c>
      <c r="BL80" s="18" t="s">
        <v>154</v>
      </c>
      <c r="BM80" s="216" t="s">
        <v>1126</v>
      </c>
    </row>
    <row r="81" s="2" customFormat="1">
      <c r="A81" s="39"/>
      <c r="B81" s="40"/>
      <c r="C81" s="41"/>
      <c r="D81" s="285" t="s">
        <v>666</v>
      </c>
      <c r="E81" s="41"/>
      <c r="F81" s="286" t="s">
        <v>1078</v>
      </c>
      <c r="G81" s="41"/>
      <c r="H81" s="41"/>
      <c r="I81" s="220"/>
      <c r="J81" s="41"/>
      <c r="K81" s="41"/>
      <c r="L81" s="45"/>
      <c r="M81" s="221"/>
      <c r="N81" s="222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666</v>
      </c>
      <c r="AU81" s="18" t="s">
        <v>71</v>
      </c>
    </row>
    <row r="82" s="2" customFormat="1">
      <c r="A82" s="39"/>
      <c r="B82" s="40"/>
      <c r="C82" s="41"/>
      <c r="D82" s="218" t="s">
        <v>143</v>
      </c>
      <c r="E82" s="41"/>
      <c r="F82" s="219" t="s">
        <v>1127</v>
      </c>
      <c r="G82" s="41"/>
      <c r="H82" s="41"/>
      <c r="I82" s="220"/>
      <c r="J82" s="41"/>
      <c r="K82" s="41"/>
      <c r="L82" s="45"/>
      <c r="M82" s="221"/>
      <c r="N82" s="222"/>
      <c r="O82" s="85"/>
      <c r="P82" s="85"/>
      <c r="Q82" s="85"/>
      <c r="R82" s="85"/>
      <c r="S82" s="85"/>
      <c r="T82" s="86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143</v>
      </c>
      <c r="AU82" s="18" t="s">
        <v>71</v>
      </c>
    </row>
    <row r="83" s="13" customFormat="1">
      <c r="A83" s="13"/>
      <c r="B83" s="229"/>
      <c r="C83" s="230"/>
      <c r="D83" s="218" t="s">
        <v>206</v>
      </c>
      <c r="E83" s="231" t="s">
        <v>19</v>
      </c>
      <c r="F83" s="232" t="s">
        <v>1128</v>
      </c>
      <c r="G83" s="230"/>
      <c r="H83" s="233">
        <v>939</v>
      </c>
      <c r="I83" s="234"/>
      <c r="J83" s="230"/>
      <c r="K83" s="230"/>
      <c r="L83" s="235"/>
      <c r="M83" s="236"/>
      <c r="N83" s="237"/>
      <c r="O83" s="237"/>
      <c r="P83" s="237"/>
      <c r="Q83" s="237"/>
      <c r="R83" s="237"/>
      <c r="S83" s="237"/>
      <c r="T83" s="238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39" t="s">
        <v>206</v>
      </c>
      <c r="AU83" s="239" t="s">
        <v>71</v>
      </c>
      <c r="AV83" s="13" t="s">
        <v>81</v>
      </c>
      <c r="AW83" s="13" t="s">
        <v>32</v>
      </c>
      <c r="AX83" s="13" t="s">
        <v>79</v>
      </c>
      <c r="AY83" s="239" t="s">
        <v>134</v>
      </c>
    </row>
    <row r="84" s="2" customFormat="1" ht="33" customHeight="1">
      <c r="A84" s="39"/>
      <c r="B84" s="40"/>
      <c r="C84" s="205" t="s">
        <v>79</v>
      </c>
      <c r="D84" s="205" t="s">
        <v>137</v>
      </c>
      <c r="E84" s="206" t="s">
        <v>1081</v>
      </c>
      <c r="F84" s="207" t="s">
        <v>1082</v>
      </c>
      <c r="G84" s="208" t="s">
        <v>1083</v>
      </c>
      <c r="H84" s="209">
        <v>9.3900000000000006</v>
      </c>
      <c r="I84" s="210"/>
      <c r="J84" s="211">
        <f>ROUND(I84*H84,2)</f>
        <v>0</v>
      </c>
      <c r="K84" s="207" t="s">
        <v>672</v>
      </c>
      <c r="L84" s="45"/>
      <c r="M84" s="212" t="s">
        <v>19</v>
      </c>
      <c r="N84" s="213" t="s">
        <v>42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154</v>
      </c>
      <c r="AT84" s="216" t="s">
        <v>137</v>
      </c>
      <c r="AU84" s="216" t="s">
        <v>71</v>
      </c>
      <c r="AY84" s="18" t="s">
        <v>134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79</v>
      </c>
      <c r="BK84" s="217">
        <f>ROUND(I84*H84,2)</f>
        <v>0</v>
      </c>
      <c r="BL84" s="18" t="s">
        <v>154</v>
      </c>
      <c r="BM84" s="216" t="s">
        <v>1129</v>
      </c>
    </row>
    <row r="85" s="2" customFormat="1">
      <c r="A85" s="39"/>
      <c r="B85" s="40"/>
      <c r="C85" s="41"/>
      <c r="D85" s="285" t="s">
        <v>666</v>
      </c>
      <c r="E85" s="41"/>
      <c r="F85" s="286" t="s">
        <v>1085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666</v>
      </c>
      <c r="AU85" s="18" t="s">
        <v>71</v>
      </c>
    </row>
    <row r="86" s="13" customFormat="1">
      <c r="A86" s="13"/>
      <c r="B86" s="229"/>
      <c r="C86" s="230"/>
      <c r="D86" s="218" t="s">
        <v>206</v>
      </c>
      <c r="E86" s="231" t="s">
        <v>19</v>
      </c>
      <c r="F86" s="232" t="s">
        <v>1130</v>
      </c>
      <c r="G86" s="230"/>
      <c r="H86" s="233">
        <v>9.3900000000000006</v>
      </c>
      <c r="I86" s="234"/>
      <c r="J86" s="230"/>
      <c r="K86" s="230"/>
      <c r="L86" s="235"/>
      <c r="M86" s="236"/>
      <c r="N86" s="237"/>
      <c r="O86" s="237"/>
      <c r="P86" s="237"/>
      <c r="Q86" s="237"/>
      <c r="R86" s="237"/>
      <c r="S86" s="237"/>
      <c r="T86" s="23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9" t="s">
        <v>206</v>
      </c>
      <c r="AU86" s="239" t="s">
        <v>71</v>
      </c>
      <c r="AV86" s="13" t="s">
        <v>81</v>
      </c>
      <c r="AW86" s="13" t="s">
        <v>32</v>
      </c>
      <c r="AX86" s="13" t="s">
        <v>79</v>
      </c>
      <c r="AY86" s="239" t="s">
        <v>134</v>
      </c>
    </row>
    <row r="87" s="2" customFormat="1" ht="24.15" customHeight="1">
      <c r="A87" s="39"/>
      <c r="B87" s="40"/>
      <c r="C87" s="205" t="s">
        <v>81</v>
      </c>
      <c r="D87" s="205" t="s">
        <v>137</v>
      </c>
      <c r="E87" s="206" t="s">
        <v>1093</v>
      </c>
      <c r="F87" s="207" t="s">
        <v>736</v>
      </c>
      <c r="G87" s="208" t="s">
        <v>679</v>
      </c>
      <c r="H87" s="209">
        <v>13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6.0000000000000002E-05</v>
      </c>
      <c r="R87" s="214">
        <f>Q87*H87</f>
        <v>0.00077999999999999999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154</v>
      </c>
      <c r="AT87" s="216" t="s">
        <v>137</v>
      </c>
      <c r="AU87" s="216" t="s">
        <v>71</v>
      </c>
      <c r="AY87" s="18" t="s">
        <v>134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154</v>
      </c>
      <c r="BM87" s="216" t="s">
        <v>1131</v>
      </c>
    </row>
    <row r="88" s="2" customFormat="1">
      <c r="A88" s="39"/>
      <c r="B88" s="40"/>
      <c r="C88" s="41"/>
      <c r="D88" s="218" t="s">
        <v>143</v>
      </c>
      <c r="E88" s="41"/>
      <c r="F88" s="219" t="s">
        <v>1095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143</v>
      </c>
      <c r="AU88" s="18" t="s">
        <v>71</v>
      </c>
    </row>
    <row r="89" s="13" customFormat="1">
      <c r="A89" s="13"/>
      <c r="B89" s="229"/>
      <c r="C89" s="230"/>
      <c r="D89" s="218" t="s">
        <v>206</v>
      </c>
      <c r="E89" s="231" t="s">
        <v>19</v>
      </c>
      <c r="F89" s="232" t="s">
        <v>246</v>
      </c>
      <c r="G89" s="230"/>
      <c r="H89" s="233">
        <v>13</v>
      </c>
      <c r="I89" s="234"/>
      <c r="J89" s="230"/>
      <c r="K89" s="230"/>
      <c r="L89" s="235"/>
      <c r="M89" s="236"/>
      <c r="N89" s="237"/>
      <c r="O89" s="237"/>
      <c r="P89" s="237"/>
      <c r="Q89" s="237"/>
      <c r="R89" s="237"/>
      <c r="S89" s="237"/>
      <c r="T89" s="23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9" t="s">
        <v>206</v>
      </c>
      <c r="AU89" s="239" t="s">
        <v>71</v>
      </c>
      <c r="AV89" s="13" t="s">
        <v>81</v>
      </c>
      <c r="AW89" s="13" t="s">
        <v>32</v>
      </c>
      <c r="AX89" s="13" t="s">
        <v>79</v>
      </c>
      <c r="AY89" s="239" t="s">
        <v>134</v>
      </c>
    </row>
    <row r="90" s="2" customFormat="1" ht="24.15" customHeight="1">
      <c r="A90" s="39"/>
      <c r="B90" s="40"/>
      <c r="C90" s="254" t="s">
        <v>150</v>
      </c>
      <c r="D90" s="254" t="s">
        <v>280</v>
      </c>
      <c r="E90" s="255" t="s">
        <v>495</v>
      </c>
      <c r="F90" s="256" t="s">
        <v>739</v>
      </c>
      <c r="G90" s="257" t="s">
        <v>679</v>
      </c>
      <c r="H90" s="258">
        <v>39</v>
      </c>
      <c r="I90" s="259"/>
      <c r="J90" s="260">
        <f>ROUND(I90*H90,2)</f>
        <v>0</v>
      </c>
      <c r="K90" s="256" t="s">
        <v>19</v>
      </c>
      <c r="L90" s="261"/>
      <c r="M90" s="262" t="s">
        <v>19</v>
      </c>
      <c r="N90" s="263" t="s">
        <v>42</v>
      </c>
      <c r="O90" s="85"/>
      <c r="P90" s="214">
        <f>O90*H90</f>
        <v>0</v>
      </c>
      <c r="Q90" s="214">
        <v>0.001</v>
      </c>
      <c r="R90" s="214">
        <f>Q90*H90</f>
        <v>0.039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172</v>
      </c>
      <c r="AT90" s="216" t="s">
        <v>280</v>
      </c>
      <c r="AU90" s="216" t="s">
        <v>71</v>
      </c>
      <c r="AY90" s="18" t="s">
        <v>134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154</v>
      </c>
      <c r="BM90" s="216" t="s">
        <v>1132</v>
      </c>
    </row>
    <row r="91" s="2" customFormat="1">
      <c r="A91" s="39"/>
      <c r="B91" s="40"/>
      <c r="C91" s="41"/>
      <c r="D91" s="218" t="s">
        <v>143</v>
      </c>
      <c r="E91" s="41"/>
      <c r="F91" s="219" t="s">
        <v>1097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143</v>
      </c>
      <c r="AU91" s="18" t="s">
        <v>71</v>
      </c>
    </row>
    <row r="92" s="2" customFormat="1" ht="33" customHeight="1">
      <c r="A92" s="39"/>
      <c r="B92" s="40"/>
      <c r="C92" s="254" t="s">
        <v>154</v>
      </c>
      <c r="D92" s="254" t="s">
        <v>280</v>
      </c>
      <c r="E92" s="255" t="s">
        <v>743</v>
      </c>
      <c r="F92" s="256" t="s">
        <v>744</v>
      </c>
      <c r="G92" s="257" t="s">
        <v>679</v>
      </c>
      <c r="H92" s="258">
        <v>39</v>
      </c>
      <c r="I92" s="259"/>
      <c r="J92" s="260">
        <f>ROUND(I92*H92,2)</f>
        <v>0</v>
      </c>
      <c r="K92" s="256" t="s">
        <v>19</v>
      </c>
      <c r="L92" s="261"/>
      <c r="M92" s="262" t="s">
        <v>19</v>
      </c>
      <c r="N92" s="263" t="s">
        <v>42</v>
      </c>
      <c r="O92" s="85"/>
      <c r="P92" s="214">
        <f>O92*H92</f>
        <v>0</v>
      </c>
      <c r="Q92" s="214">
        <v>0.0050000000000000001</v>
      </c>
      <c r="R92" s="214">
        <f>Q92*H92</f>
        <v>0.19500000000000001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172</v>
      </c>
      <c r="AT92" s="216" t="s">
        <v>280</v>
      </c>
      <c r="AU92" s="216" t="s">
        <v>71</v>
      </c>
      <c r="AY92" s="18" t="s">
        <v>134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154</v>
      </c>
      <c r="BM92" s="216" t="s">
        <v>1133</v>
      </c>
    </row>
    <row r="93" s="2" customFormat="1">
      <c r="A93" s="39"/>
      <c r="B93" s="40"/>
      <c r="C93" s="41"/>
      <c r="D93" s="218" t="s">
        <v>143</v>
      </c>
      <c r="E93" s="41"/>
      <c r="F93" s="219" t="s">
        <v>1097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143</v>
      </c>
      <c r="AU93" s="18" t="s">
        <v>71</v>
      </c>
    </row>
    <row r="94" s="2" customFormat="1" ht="16.5" customHeight="1">
      <c r="A94" s="39"/>
      <c r="B94" s="40"/>
      <c r="C94" s="254" t="s">
        <v>133</v>
      </c>
      <c r="D94" s="254" t="s">
        <v>280</v>
      </c>
      <c r="E94" s="255" t="s">
        <v>746</v>
      </c>
      <c r="F94" s="256" t="s">
        <v>747</v>
      </c>
      <c r="G94" s="257" t="s">
        <v>679</v>
      </c>
      <c r="H94" s="258">
        <v>39</v>
      </c>
      <c r="I94" s="259"/>
      <c r="J94" s="260">
        <f>ROUND(I94*H94,2)</f>
        <v>0</v>
      </c>
      <c r="K94" s="256" t="s">
        <v>19</v>
      </c>
      <c r="L94" s="261"/>
      <c r="M94" s="262" t="s">
        <v>19</v>
      </c>
      <c r="N94" s="263" t="s">
        <v>42</v>
      </c>
      <c r="O94" s="85"/>
      <c r="P94" s="214">
        <f>O94*H94</f>
        <v>0</v>
      </c>
      <c r="Q94" s="214">
        <v>0.00010000000000000001</v>
      </c>
      <c r="R94" s="214">
        <f>Q94*H94</f>
        <v>0.0039000000000000003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172</v>
      </c>
      <c r="AT94" s="216" t="s">
        <v>280</v>
      </c>
      <c r="AU94" s="216" t="s">
        <v>71</v>
      </c>
      <c r="AY94" s="18" t="s">
        <v>134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154</v>
      </c>
      <c r="BM94" s="216" t="s">
        <v>1134</v>
      </c>
    </row>
    <row r="95" s="2" customFormat="1">
      <c r="A95" s="39"/>
      <c r="B95" s="40"/>
      <c r="C95" s="41"/>
      <c r="D95" s="218" t="s">
        <v>143</v>
      </c>
      <c r="E95" s="41"/>
      <c r="F95" s="219" t="s">
        <v>1097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143</v>
      </c>
      <c r="AU95" s="18" t="s">
        <v>71</v>
      </c>
    </row>
    <row r="96" s="2" customFormat="1" ht="33" customHeight="1">
      <c r="A96" s="39"/>
      <c r="B96" s="40"/>
      <c r="C96" s="205" t="s">
        <v>161</v>
      </c>
      <c r="D96" s="205" t="s">
        <v>137</v>
      </c>
      <c r="E96" s="206" t="s">
        <v>749</v>
      </c>
      <c r="F96" s="207" t="s">
        <v>750</v>
      </c>
      <c r="G96" s="208" t="s">
        <v>679</v>
      </c>
      <c r="H96" s="209">
        <v>64</v>
      </c>
      <c r="I96" s="210"/>
      <c r="J96" s="211">
        <f>ROUND(I96*H96,2)</f>
        <v>0</v>
      </c>
      <c r="K96" s="207" t="s">
        <v>721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154</v>
      </c>
      <c r="AT96" s="216" t="s">
        <v>137</v>
      </c>
      <c r="AU96" s="216" t="s">
        <v>71</v>
      </c>
      <c r="AY96" s="18" t="s">
        <v>134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154</v>
      </c>
      <c r="BM96" s="216" t="s">
        <v>1135</v>
      </c>
    </row>
    <row r="97" s="2" customFormat="1">
      <c r="A97" s="39"/>
      <c r="B97" s="40"/>
      <c r="C97" s="41"/>
      <c r="D97" s="285" t="s">
        <v>666</v>
      </c>
      <c r="E97" s="41"/>
      <c r="F97" s="286" t="s">
        <v>752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666</v>
      </c>
      <c r="AU97" s="18" t="s">
        <v>71</v>
      </c>
    </row>
    <row r="98" s="2" customFormat="1">
      <c r="A98" s="39"/>
      <c r="B98" s="40"/>
      <c r="C98" s="41"/>
      <c r="D98" s="218" t="s">
        <v>143</v>
      </c>
      <c r="E98" s="41"/>
      <c r="F98" s="219" t="s">
        <v>1101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143</v>
      </c>
      <c r="AU98" s="18" t="s">
        <v>71</v>
      </c>
    </row>
    <row r="99" s="2" customFormat="1" ht="24.15" customHeight="1">
      <c r="A99" s="39"/>
      <c r="B99" s="40"/>
      <c r="C99" s="205" t="s">
        <v>168</v>
      </c>
      <c r="D99" s="205" t="s">
        <v>137</v>
      </c>
      <c r="E99" s="206" t="s">
        <v>753</v>
      </c>
      <c r="F99" s="207" t="s">
        <v>754</v>
      </c>
      <c r="G99" s="208" t="s">
        <v>679</v>
      </c>
      <c r="H99" s="209">
        <v>7</v>
      </c>
      <c r="I99" s="210"/>
      <c r="J99" s="211">
        <f>ROUND(I99*H99,2)</f>
        <v>0</v>
      </c>
      <c r="K99" s="207" t="s">
        <v>721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154</v>
      </c>
      <c r="AT99" s="216" t="s">
        <v>137</v>
      </c>
      <c r="AU99" s="216" t="s">
        <v>71</v>
      </c>
      <c r="AY99" s="18" t="s">
        <v>134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154</v>
      </c>
      <c r="BM99" s="216" t="s">
        <v>1136</v>
      </c>
    </row>
    <row r="100" s="2" customFormat="1">
      <c r="A100" s="39"/>
      <c r="B100" s="40"/>
      <c r="C100" s="41"/>
      <c r="D100" s="285" t="s">
        <v>666</v>
      </c>
      <c r="E100" s="41"/>
      <c r="F100" s="286" t="s">
        <v>756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666</v>
      </c>
      <c r="AU100" s="18" t="s">
        <v>71</v>
      </c>
    </row>
    <row r="101" s="2" customFormat="1">
      <c r="A101" s="39"/>
      <c r="B101" s="40"/>
      <c r="C101" s="41"/>
      <c r="D101" s="218" t="s">
        <v>143</v>
      </c>
      <c r="E101" s="41"/>
      <c r="F101" s="219" t="s">
        <v>1103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143</v>
      </c>
      <c r="AU101" s="18" t="s">
        <v>71</v>
      </c>
    </row>
    <row r="102" s="2" customFormat="1" ht="24.15" customHeight="1">
      <c r="A102" s="39"/>
      <c r="B102" s="40"/>
      <c r="C102" s="205" t="s">
        <v>172</v>
      </c>
      <c r="D102" s="205" t="s">
        <v>137</v>
      </c>
      <c r="E102" s="206" t="s">
        <v>764</v>
      </c>
      <c r="F102" s="207" t="s">
        <v>765</v>
      </c>
      <c r="G102" s="208" t="s">
        <v>204</v>
      </c>
      <c r="H102" s="209">
        <v>6.3140000000000001</v>
      </c>
      <c r="I102" s="210"/>
      <c r="J102" s="211">
        <f>ROUND(I102*H102,2)</f>
        <v>0</v>
      </c>
      <c r="K102" s="207" t="s">
        <v>721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154</v>
      </c>
      <c r="AT102" s="216" t="s">
        <v>137</v>
      </c>
      <c r="AU102" s="216" t="s">
        <v>71</v>
      </c>
      <c r="AY102" s="18" t="s">
        <v>134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154</v>
      </c>
      <c r="BM102" s="216" t="s">
        <v>1137</v>
      </c>
    </row>
    <row r="103" s="2" customFormat="1">
      <c r="A103" s="39"/>
      <c r="B103" s="40"/>
      <c r="C103" s="41"/>
      <c r="D103" s="285" t="s">
        <v>666</v>
      </c>
      <c r="E103" s="41"/>
      <c r="F103" s="286" t="s">
        <v>767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666</v>
      </c>
      <c r="AU103" s="18" t="s">
        <v>71</v>
      </c>
    </row>
    <row r="104" s="2" customFormat="1">
      <c r="A104" s="39"/>
      <c r="B104" s="40"/>
      <c r="C104" s="41"/>
      <c r="D104" s="218" t="s">
        <v>143</v>
      </c>
      <c r="E104" s="41"/>
      <c r="F104" s="219" t="s">
        <v>1105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143</v>
      </c>
      <c r="AU104" s="18" t="s">
        <v>71</v>
      </c>
    </row>
    <row r="105" s="13" customFormat="1">
      <c r="A105" s="13"/>
      <c r="B105" s="229"/>
      <c r="C105" s="230"/>
      <c r="D105" s="218" t="s">
        <v>206</v>
      </c>
      <c r="E105" s="231" t="s">
        <v>19</v>
      </c>
      <c r="F105" s="232" t="s">
        <v>1106</v>
      </c>
      <c r="G105" s="230"/>
      <c r="H105" s="233">
        <v>6.3140000000000001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9" t="s">
        <v>206</v>
      </c>
      <c r="AU105" s="239" t="s">
        <v>71</v>
      </c>
      <c r="AV105" s="13" t="s">
        <v>81</v>
      </c>
      <c r="AW105" s="13" t="s">
        <v>32</v>
      </c>
      <c r="AX105" s="13" t="s">
        <v>79</v>
      </c>
      <c r="AY105" s="239" t="s">
        <v>134</v>
      </c>
    </row>
    <row r="106" s="2" customFormat="1" ht="16.5" customHeight="1">
      <c r="A106" s="39"/>
      <c r="B106" s="40"/>
      <c r="C106" s="254" t="s">
        <v>178</v>
      </c>
      <c r="D106" s="254" t="s">
        <v>280</v>
      </c>
      <c r="E106" s="255" t="s">
        <v>768</v>
      </c>
      <c r="F106" s="256" t="s">
        <v>1107</v>
      </c>
      <c r="G106" s="257" t="s">
        <v>229</v>
      </c>
      <c r="H106" s="258">
        <v>6.3140000000000001</v>
      </c>
      <c r="I106" s="259"/>
      <c r="J106" s="260">
        <f>ROUND(I106*H106,2)</f>
        <v>0</v>
      </c>
      <c r="K106" s="256" t="s">
        <v>721</v>
      </c>
      <c r="L106" s="261"/>
      <c r="M106" s="262" t="s">
        <v>19</v>
      </c>
      <c r="N106" s="263" t="s">
        <v>42</v>
      </c>
      <c r="O106" s="85"/>
      <c r="P106" s="214">
        <f>O106*H106</f>
        <v>0</v>
      </c>
      <c r="Q106" s="214">
        <v>0.80000000000000004</v>
      </c>
      <c r="R106" s="214">
        <f>Q106*H106</f>
        <v>5.0512000000000006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172</v>
      </c>
      <c r="AT106" s="216" t="s">
        <v>280</v>
      </c>
      <c r="AU106" s="216" t="s">
        <v>71</v>
      </c>
      <c r="AY106" s="18" t="s">
        <v>134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154</v>
      </c>
      <c r="BM106" s="216" t="s">
        <v>1138</v>
      </c>
    </row>
    <row r="107" s="2" customFormat="1">
      <c r="A107" s="39"/>
      <c r="B107" s="40"/>
      <c r="C107" s="41"/>
      <c r="D107" s="218" t="s">
        <v>143</v>
      </c>
      <c r="E107" s="41"/>
      <c r="F107" s="219" t="s">
        <v>771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143</v>
      </c>
      <c r="AU107" s="18" t="s">
        <v>71</v>
      </c>
    </row>
    <row r="108" s="13" customFormat="1">
      <c r="A108" s="13"/>
      <c r="B108" s="229"/>
      <c r="C108" s="230"/>
      <c r="D108" s="218" t="s">
        <v>206</v>
      </c>
      <c r="E108" s="231" t="s">
        <v>19</v>
      </c>
      <c r="F108" s="232" t="s">
        <v>1106</v>
      </c>
      <c r="G108" s="230"/>
      <c r="H108" s="233">
        <v>6.3140000000000001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9" t="s">
        <v>206</v>
      </c>
      <c r="AU108" s="239" t="s">
        <v>71</v>
      </c>
      <c r="AV108" s="13" t="s">
        <v>81</v>
      </c>
      <c r="AW108" s="13" t="s">
        <v>32</v>
      </c>
      <c r="AX108" s="13" t="s">
        <v>79</v>
      </c>
      <c r="AY108" s="239" t="s">
        <v>134</v>
      </c>
    </row>
    <row r="109" s="2" customFormat="1" ht="21.75" customHeight="1">
      <c r="A109" s="39"/>
      <c r="B109" s="40"/>
      <c r="C109" s="205" t="s">
        <v>8</v>
      </c>
      <c r="D109" s="205" t="s">
        <v>137</v>
      </c>
      <c r="E109" s="206" t="s">
        <v>1113</v>
      </c>
      <c r="F109" s="207" t="s">
        <v>1114</v>
      </c>
      <c r="G109" s="208" t="s">
        <v>229</v>
      </c>
      <c r="H109" s="209">
        <v>121.2</v>
      </c>
      <c r="I109" s="210"/>
      <c r="J109" s="211">
        <f>ROUND(I109*H109,2)</f>
        <v>0</v>
      </c>
      <c r="K109" s="207" t="s">
        <v>672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154</v>
      </c>
      <c r="AT109" s="216" t="s">
        <v>137</v>
      </c>
      <c r="AU109" s="216" t="s">
        <v>71</v>
      </c>
      <c r="AY109" s="18" t="s">
        <v>134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154</v>
      </c>
      <c r="BM109" s="216" t="s">
        <v>1139</v>
      </c>
    </row>
    <row r="110" s="2" customFormat="1">
      <c r="A110" s="39"/>
      <c r="B110" s="40"/>
      <c r="C110" s="41"/>
      <c r="D110" s="285" t="s">
        <v>666</v>
      </c>
      <c r="E110" s="41"/>
      <c r="F110" s="286" t="s">
        <v>1116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666</v>
      </c>
      <c r="AU110" s="18" t="s">
        <v>71</v>
      </c>
    </row>
    <row r="111" s="2" customFormat="1">
      <c r="A111" s="39"/>
      <c r="B111" s="40"/>
      <c r="C111" s="41"/>
      <c r="D111" s="218" t="s">
        <v>143</v>
      </c>
      <c r="E111" s="41"/>
      <c r="F111" s="219" t="s">
        <v>1117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143</v>
      </c>
      <c r="AU111" s="18" t="s">
        <v>71</v>
      </c>
    </row>
    <row r="112" s="13" customFormat="1">
      <c r="A112" s="13"/>
      <c r="B112" s="229"/>
      <c r="C112" s="230"/>
      <c r="D112" s="218" t="s">
        <v>206</v>
      </c>
      <c r="E112" s="231" t="s">
        <v>19</v>
      </c>
      <c r="F112" s="232" t="s">
        <v>1140</v>
      </c>
      <c r="G112" s="230"/>
      <c r="H112" s="233">
        <v>121.2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9" t="s">
        <v>206</v>
      </c>
      <c r="AU112" s="239" t="s">
        <v>71</v>
      </c>
      <c r="AV112" s="13" t="s">
        <v>81</v>
      </c>
      <c r="AW112" s="13" t="s">
        <v>32</v>
      </c>
      <c r="AX112" s="13" t="s">
        <v>79</v>
      </c>
      <c r="AY112" s="239" t="s">
        <v>134</v>
      </c>
    </row>
    <row r="113" s="2" customFormat="1" ht="21.75" customHeight="1">
      <c r="A113" s="39"/>
      <c r="B113" s="40"/>
      <c r="C113" s="205" t="s">
        <v>253</v>
      </c>
      <c r="D113" s="205" t="s">
        <v>137</v>
      </c>
      <c r="E113" s="206" t="s">
        <v>784</v>
      </c>
      <c r="F113" s="207" t="s">
        <v>785</v>
      </c>
      <c r="G113" s="208" t="s">
        <v>229</v>
      </c>
      <c r="H113" s="209">
        <v>121.2</v>
      </c>
      <c r="I113" s="210"/>
      <c r="J113" s="211">
        <f>ROUND(I113*H113,2)</f>
        <v>0</v>
      </c>
      <c r="K113" s="207" t="s">
        <v>672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154</v>
      </c>
      <c r="AT113" s="216" t="s">
        <v>137</v>
      </c>
      <c r="AU113" s="216" t="s">
        <v>71</v>
      </c>
      <c r="AY113" s="18" t="s">
        <v>134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154</v>
      </c>
      <c r="BM113" s="216" t="s">
        <v>1141</v>
      </c>
    </row>
    <row r="114" s="2" customFormat="1">
      <c r="A114" s="39"/>
      <c r="B114" s="40"/>
      <c r="C114" s="41"/>
      <c r="D114" s="285" t="s">
        <v>666</v>
      </c>
      <c r="E114" s="41"/>
      <c r="F114" s="286" t="s">
        <v>1110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666</v>
      </c>
      <c r="AU114" s="18" t="s">
        <v>71</v>
      </c>
    </row>
    <row r="115" s="2" customFormat="1">
      <c r="A115" s="39"/>
      <c r="B115" s="40"/>
      <c r="C115" s="41"/>
      <c r="D115" s="218" t="s">
        <v>143</v>
      </c>
      <c r="E115" s="41"/>
      <c r="F115" s="219" t="s">
        <v>1111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143</v>
      </c>
      <c r="AU115" s="18" t="s">
        <v>71</v>
      </c>
    </row>
    <row r="116" s="13" customFormat="1">
      <c r="A116" s="13"/>
      <c r="B116" s="229"/>
      <c r="C116" s="230"/>
      <c r="D116" s="218" t="s">
        <v>206</v>
      </c>
      <c r="E116" s="231" t="s">
        <v>19</v>
      </c>
      <c r="F116" s="232" t="s">
        <v>1140</v>
      </c>
      <c r="G116" s="230"/>
      <c r="H116" s="233">
        <v>121.2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9" t="s">
        <v>206</v>
      </c>
      <c r="AU116" s="239" t="s">
        <v>71</v>
      </c>
      <c r="AV116" s="13" t="s">
        <v>81</v>
      </c>
      <c r="AW116" s="13" t="s">
        <v>32</v>
      </c>
      <c r="AX116" s="13" t="s">
        <v>79</v>
      </c>
      <c r="AY116" s="239" t="s">
        <v>134</v>
      </c>
    </row>
    <row r="117" s="2" customFormat="1" ht="24.15" customHeight="1">
      <c r="A117" s="39"/>
      <c r="B117" s="40"/>
      <c r="C117" s="254" t="s">
        <v>246</v>
      </c>
      <c r="D117" s="254" t="s">
        <v>280</v>
      </c>
      <c r="E117" s="255" t="s">
        <v>781</v>
      </c>
      <c r="F117" s="256" t="s">
        <v>782</v>
      </c>
      <c r="G117" s="257" t="s">
        <v>229</v>
      </c>
      <c r="H117" s="258">
        <v>121.2</v>
      </c>
      <c r="I117" s="259"/>
      <c r="J117" s="260">
        <f>ROUND(I117*H117,2)</f>
        <v>0</v>
      </c>
      <c r="K117" s="256" t="s">
        <v>672</v>
      </c>
      <c r="L117" s="261"/>
      <c r="M117" s="262" t="s">
        <v>19</v>
      </c>
      <c r="N117" s="26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172</v>
      </c>
      <c r="AT117" s="216" t="s">
        <v>280</v>
      </c>
      <c r="AU117" s="216" t="s">
        <v>71</v>
      </c>
      <c r="AY117" s="18" t="s">
        <v>134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154</v>
      </c>
      <c r="BM117" s="216" t="s">
        <v>1142</v>
      </c>
    </row>
    <row r="118" s="2" customFormat="1" ht="16.5" customHeight="1">
      <c r="A118" s="39"/>
      <c r="B118" s="40"/>
      <c r="C118" s="254" t="s">
        <v>257</v>
      </c>
      <c r="D118" s="254" t="s">
        <v>280</v>
      </c>
      <c r="E118" s="255" t="s">
        <v>778</v>
      </c>
      <c r="F118" s="256" t="s">
        <v>779</v>
      </c>
      <c r="G118" s="257" t="s">
        <v>679</v>
      </c>
      <c r="H118" s="258">
        <v>16</v>
      </c>
      <c r="I118" s="259"/>
      <c r="J118" s="260">
        <f>ROUND(I118*H118,2)</f>
        <v>0</v>
      </c>
      <c r="K118" s="256" t="s">
        <v>19</v>
      </c>
      <c r="L118" s="261"/>
      <c r="M118" s="262" t="s">
        <v>19</v>
      </c>
      <c r="N118" s="263" t="s">
        <v>42</v>
      </c>
      <c r="O118" s="85"/>
      <c r="P118" s="214">
        <f>O118*H118</f>
        <v>0</v>
      </c>
      <c r="Q118" s="214">
        <v>0.00010000000000000001</v>
      </c>
      <c r="R118" s="214">
        <f>Q118*H118</f>
        <v>0.0016000000000000001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172</v>
      </c>
      <c r="AT118" s="216" t="s">
        <v>280</v>
      </c>
      <c r="AU118" s="216" t="s">
        <v>71</v>
      </c>
      <c r="AY118" s="18" t="s">
        <v>134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154</v>
      </c>
      <c r="BM118" s="216" t="s">
        <v>1143</v>
      </c>
    </row>
    <row r="119" s="2" customFormat="1">
      <c r="A119" s="39"/>
      <c r="B119" s="40"/>
      <c r="C119" s="41"/>
      <c r="D119" s="218" t="s">
        <v>143</v>
      </c>
      <c r="E119" s="41"/>
      <c r="F119" s="219" t="s">
        <v>1120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143</v>
      </c>
      <c r="AU119" s="18" t="s">
        <v>71</v>
      </c>
    </row>
    <row r="120" s="13" customFormat="1">
      <c r="A120" s="13"/>
      <c r="B120" s="229"/>
      <c r="C120" s="230"/>
      <c r="D120" s="218" t="s">
        <v>206</v>
      </c>
      <c r="E120" s="231" t="s">
        <v>19</v>
      </c>
      <c r="F120" s="232" t="s">
        <v>1121</v>
      </c>
      <c r="G120" s="230"/>
      <c r="H120" s="233">
        <v>16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9" t="s">
        <v>206</v>
      </c>
      <c r="AU120" s="239" t="s">
        <v>71</v>
      </c>
      <c r="AV120" s="13" t="s">
        <v>81</v>
      </c>
      <c r="AW120" s="13" t="s">
        <v>32</v>
      </c>
      <c r="AX120" s="13" t="s">
        <v>79</v>
      </c>
      <c r="AY120" s="239" t="s">
        <v>134</v>
      </c>
    </row>
    <row r="121" s="2" customFormat="1">
      <c r="A121" s="39"/>
      <c r="B121" s="40"/>
      <c r="C121" s="41"/>
      <c r="D121" s="218" t="s">
        <v>234</v>
      </c>
      <c r="E121" s="41"/>
      <c r="F121" s="251" t="s">
        <v>1122</v>
      </c>
      <c r="G121" s="41"/>
      <c r="H121" s="41"/>
      <c r="I121" s="41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U121" s="18" t="s">
        <v>71</v>
      </c>
    </row>
    <row r="122" s="2" customFormat="1">
      <c r="A122" s="39"/>
      <c r="B122" s="40"/>
      <c r="C122" s="41"/>
      <c r="D122" s="218" t="s">
        <v>234</v>
      </c>
      <c r="E122" s="41"/>
      <c r="F122" s="252" t="s">
        <v>631</v>
      </c>
      <c r="G122" s="41"/>
      <c r="H122" s="253">
        <v>64</v>
      </c>
      <c r="I122" s="41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U122" s="18" t="s">
        <v>71</v>
      </c>
    </row>
    <row r="123" s="2" customFormat="1" ht="24.15" customHeight="1">
      <c r="A123" s="39"/>
      <c r="B123" s="40"/>
      <c r="C123" s="205" t="s">
        <v>270</v>
      </c>
      <c r="D123" s="205" t="s">
        <v>137</v>
      </c>
      <c r="E123" s="206" t="s">
        <v>662</v>
      </c>
      <c r="F123" s="207" t="s">
        <v>663</v>
      </c>
      <c r="G123" s="208" t="s">
        <v>307</v>
      </c>
      <c r="H123" s="209">
        <v>5.2910000000000004</v>
      </c>
      <c r="I123" s="210"/>
      <c r="J123" s="211">
        <f>ROUND(I123*H123,2)</f>
        <v>0</v>
      </c>
      <c r="K123" s="207" t="s">
        <v>672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154</v>
      </c>
      <c r="AT123" s="216" t="s">
        <v>137</v>
      </c>
      <c r="AU123" s="216" t="s">
        <v>71</v>
      </c>
      <c r="AY123" s="18" t="s">
        <v>134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154</v>
      </c>
      <c r="BM123" s="216" t="s">
        <v>1144</v>
      </c>
    </row>
    <row r="124" s="2" customFormat="1">
      <c r="A124" s="39"/>
      <c r="B124" s="40"/>
      <c r="C124" s="41"/>
      <c r="D124" s="285" t="s">
        <v>666</v>
      </c>
      <c r="E124" s="41"/>
      <c r="F124" s="286" t="s">
        <v>1124</v>
      </c>
      <c r="G124" s="41"/>
      <c r="H124" s="41"/>
      <c r="I124" s="220"/>
      <c r="J124" s="41"/>
      <c r="K124" s="41"/>
      <c r="L124" s="45"/>
      <c r="M124" s="290"/>
      <c r="N124" s="291"/>
      <c r="O124" s="225"/>
      <c r="P124" s="225"/>
      <c r="Q124" s="225"/>
      <c r="R124" s="225"/>
      <c r="S124" s="225"/>
      <c r="T124" s="292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666</v>
      </c>
      <c r="AU124" s="18" t="s">
        <v>71</v>
      </c>
    </row>
    <row r="125" s="2" customFormat="1" ht="6.96" customHeight="1">
      <c r="A125" s="39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45"/>
      <c r="M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</sheetData>
  <sheetProtection sheet="1" autoFilter="0" formatColumns="0" formatRows="0" objects="1" scenarios="1" spinCount="100000" saltValue="Km9aXroH3IzqgoRsN48Lg0eAQJyHfTzf4D5LzDXU5TR+73TggIk3YTA09tnhRQVH+LKQ/i9OIN/VN+LPMP9Nyw==" hashValue="wkpdaGlU8JtpuY0fyDTyJEyeuLTgh0ZsyjIV3/hX6bkUZqd0loB5RdE/3zbInD52gDKmBm0rNHKvZ8ccH4StxQ==" algorithmName="SHA-512" password="BFDE"/>
  <autoFilter ref="C78:K12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4_01/185804213"/>
    <hyperlink ref="F85" r:id="rId2" display="https://podminky.urs.cz/item/CS_URS_2024_01/111111212"/>
    <hyperlink ref="F97" r:id="rId3" display="https://podminky.urs.cz/item/CS_URS_2023_01/184215412"/>
    <hyperlink ref="F100" r:id="rId4" display="https://podminky.urs.cz/item/CS_URS_2023_01/184806112"/>
    <hyperlink ref="F103" r:id="rId5" display="https://podminky.urs.cz/item/CS_URS_2023_01/184911421"/>
    <hyperlink ref="F110" r:id="rId6" display="https://podminky.urs.cz/item/CS_URS_2024_01/185804312"/>
    <hyperlink ref="F114" r:id="rId7" display="https://podminky.urs.cz/item/CS_URS_2024_01/185851121"/>
    <hyperlink ref="F124" r:id="rId8" display="https://podminky.urs.cz/item/CS_URS_2024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  <c r="AZ2" s="228" t="s">
        <v>1073</v>
      </c>
      <c r="BA2" s="228" t="s">
        <v>630</v>
      </c>
      <c r="BB2" s="228" t="s">
        <v>19</v>
      </c>
      <c r="BC2" s="228" t="s">
        <v>631</v>
      </c>
      <c r="BD2" s="228" t="s">
        <v>150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Revitalizace veřejného prostoru, lokalita mezi Domem přírody, ul. U červených domků a ul. Lipová alej, Hodonín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1145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ROUND((SUM(BE79:BE127)),  2)</f>
        <v>0</v>
      </c>
      <c r="G33" s="39"/>
      <c r="H33" s="39"/>
      <c r="I33" s="149">
        <v>0.20999999999999999</v>
      </c>
      <c r="J33" s="148">
        <f>ROUND(((SUM(BE79:BE127))*I33),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ROUND((SUM(BF79:BF127)),  2)</f>
        <v>0</v>
      </c>
      <c r="G34" s="39"/>
      <c r="H34" s="39"/>
      <c r="I34" s="149">
        <v>0.12</v>
      </c>
      <c r="J34" s="148">
        <f>ROUND(((SUM(BF79:BF127))*I34),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ROUND((SUM(BG79:BG127)),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ROUND((SUM(BH79:BH127)),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ROUND((SUM(BI79:BI127)),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26.25" customHeight="1">
      <c r="A48" s="39"/>
      <c r="B48" s="40"/>
      <c r="C48" s="41"/>
      <c r="D48" s="41"/>
      <c r="E48" s="161" t="str">
        <f>E7</f>
        <v>Revitalizace veřejného prostoru, lokalita mezi Domem přírody, ul. U červených domků a ul. Lipová alej, Hodonín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06 - Následná péče 3.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Hodonín</v>
      </c>
      <c r="G52" s="41"/>
      <c r="H52" s="41"/>
      <c r="I52" s="33" t="s">
        <v>23</v>
      </c>
      <c r="J52" s="73" t="str">
        <f>IF(J12="","",J12)</f>
        <v>14. 12. 2024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Atelier per partes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hidden="1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/>
    <row r="63" hidden="1"/>
    <row r="64" hidden="1"/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118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6.25" customHeight="1">
      <c r="A69" s="39"/>
      <c r="B69" s="40"/>
      <c r="C69" s="41"/>
      <c r="D69" s="41"/>
      <c r="E69" s="161" t="str">
        <f>E7</f>
        <v>Revitalizace veřejného prostoru, lokalita mezi Domem přírody, ul. U červených domků a ul. Lipová alej, Hodonín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107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06 - Následná péče 3. rok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>Hodonín</v>
      </c>
      <c r="G73" s="41"/>
      <c r="H73" s="41"/>
      <c r="I73" s="33" t="s">
        <v>23</v>
      </c>
      <c r="J73" s="73" t="str">
        <f>IF(J12="","",J12)</f>
        <v>14. 12. 2024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 xml:space="preserve"> </v>
      </c>
      <c r="G75" s="41"/>
      <c r="H75" s="41"/>
      <c r="I75" s="33" t="s">
        <v>31</v>
      </c>
      <c r="J75" s="37" t="str">
        <f>E21</f>
        <v xml:space="preserve"> 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5.65" customHeight="1">
      <c r="A76" s="39"/>
      <c r="B76" s="40"/>
      <c r="C76" s="33" t="s">
        <v>29</v>
      </c>
      <c r="D76" s="41"/>
      <c r="E76" s="41"/>
      <c r="F76" s="28" t="str">
        <f>IF(E18="","",E18)</f>
        <v>Vyplň údaj</v>
      </c>
      <c r="G76" s="41"/>
      <c r="H76" s="41"/>
      <c r="I76" s="33" t="s">
        <v>33</v>
      </c>
      <c r="J76" s="37" t="str">
        <f>E24</f>
        <v>Atelier per partes s.r.o.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119</v>
      </c>
      <c r="D78" s="181" t="s">
        <v>56</v>
      </c>
      <c r="E78" s="181" t="s">
        <v>52</v>
      </c>
      <c r="F78" s="181" t="s">
        <v>53</v>
      </c>
      <c r="G78" s="181" t="s">
        <v>120</v>
      </c>
      <c r="H78" s="181" t="s">
        <v>121</v>
      </c>
      <c r="I78" s="181" t="s">
        <v>122</v>
      </c>
      <c r="J78" s="181" t="s">
        <v>111</v>
      </c>
      <c r="K78" s="182" t="s">
        <v>123</v>
      </c>
      <c r="L78" s="183"/>
      <c r="M78" s="93" t="s">
        <v>19</v>
      </c>
      <c r="N78" s="94" t="s">
        <v>41</v>
      </c>
      <c r="O78" s="94" t="s">
        <v>124</v>
      </c>
      <c r="P78" s="94" t="s">
        <v>125</v>
      </c>
      <c r="Q78" s="94" t="s">
        <v>126</v>
      </c>
      <c r="R78" s="94" t="s">
        <v>127</v>
      </c>
      <c r="S78" s="94" t="s">
        <v>128</v>
      </c>
      <c r="T78" s="95" t="s">
        <v>129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130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SUM(P80:P127)</f>
        <v>0</v>
      </c>
      <c r="Q79" s="97"/>
      <c r="R79" s="186">
        <f>SUM(R80:R127)</f>
        <v>5.29148</v>
      </c>
      <c r="S79" s="97"/>
      <c r="T79" s="187">
        <f>SUM(T80:T127)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70</v>
      </c>
      <c r="AU79" s="18" t="s">
        <v>112</v>
      </c>
      <c r="BK79" s="188">
        <f>SUM(BK80:BK127)</f>
        <v>0</v>
      </c>
    </row>
    <row r="80" s="2" customFormat="1" ht="21.75" customHeight="1">
      <c r="A80" s="39"/>
      <c r="B80" s="40"/>
      <c r="C80" s="205" t="s">
        <v>462</v>
      </c>
      <c r="D80" s="205" t="s">
        <v>137</v>
      </c>
      <c r="E80" s="206" t="s">
        <v>1075</v>
      </c>
      <c r="F80" s="207" t="s">
        <v>1076</v>
      </c>
      <c r="G80" s="208" t="s">
        <v>204</v>
      </c>
      <c r="H80" s="209">
        <v>939</v>
      </c>
      <c r="I80" s="210"/>
      <c r="J80" s="211">
        <f>ROUND(I80*H80,2)</f>
        <v>0</v>
      </c>
      <c r="K80" s="207" t="s">
        <v>672</v>
      </c>
      <c r="L80" s="45"/>
      <c r="M80" s="212" t="s">
        <v>19</v>
      </c>
      <c r="N80" s="213" t="s">
        <v>42</v>
      </c>
      <c r="O80" s="85"/>
      <c r="P80" s="214">
        <f>O80*H80</f>
        <v>0</v>
      </c>
      <c r="Q80" s="214">
        <v>0</v>
      </c>
      <c r="R80" s="214">
        <f>Q80*H80</f>
        <v>0</v>
      </c>
      <c r="S80" s="214">
        <v>0</v>
      </c>
      <c r="T80" s="215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16" t="s">
        <v>154</v>
      </c>
      <c r="AT80" s="216" t="s">
        <v>137</v>
      </c>
      <c r="AU80" s="216" t="s">
        <v>71</v>
      </c>
      <c r="AY80" s="18" t="s">
        <v>134</v>
      </c>
      <c r="BE80" s="217">
        <f>IF(N80="základní",J80,0)</f>
        <v>0</v>
      </c>
      <c r="BF80" s="217">
        <f>IF(N80="snížená",J80,0)</f>
        <v>0</v>
      </c>
      <c r="BG80" s="217">
        <f>IF(N80="zákl. přenesená",J80,0)</f>
        <v>0</v>
      </c>
      <c r="BH80" s="217">
        <f>IF(N80="sníž. přenesená",J80,0)</f>
        <v>0</v>
      </c>
      <c r="BI80" s="217">
        <f>IF(N80="nulová",J80,0)</f>
        <v>0</v>
      </c>
      <c r="BJ80" s="18" t="s">
        <v>79</v>
      </c>
      <c r="BK80" s="217">
        <f>ROUND(I80*H80,2)</f>
        <v>0</v>
      </c>
      <c r="BL80" s="18" t="s">
        <v>154</v>
      </c>
      <c r="BM80" s="216" t="s">
        <v>1146</v>
      </c>
    </row>
    <row r="81" s="2" customFormat="1">
      <c r="A81" s="39"/>
      <c r="B81" s="40"/>
      <c r="C81" s="41"/>
      <c r="D81" s="285" t="s">
        <v>666</v>
      </c>
      <c r="E81" s="41"/>
      <c r="F81" s="286" t="s">
        <v>1078</v>
      </c>
      <c r="G81" s="41"/>
      <c r="H81" s="41"/>
      <c r="I81" s="220"/>
      <c r="J81" s="41"/>
      <c r="K81" s="41"/>
      <c r="L81" s="45"/>
      <c r="M81" s="221"/>
      <c r="N81" s="222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666</v>
      </c>
      <c r="AU81" s="18" t="s">
        <v>71</v>
      </c>
    </row>
    <row r="82" s="2" customFormat="1">
      <c r="A82" s="39"/>
      <c r="B82" s="40"/>
      <c r="C82" s="41"/>
      <c r="D82" s="218" t="s">
        <v>143</v>
      </c>
      <c r="E82" s="41"/>
      <c r="F82" s="219" t="s">
        <v>1127</v>
      </c>
      <c r="G82" s="41"/>
      <c r="H82" s="41"/>
      <c r="I82" s="220"/>
      <c r="J82" s="41"/>
      <c r="K82" s="41"/>
      <c r="L82" s="45"/>
      <c r="M82" s="221"/>
      <c r="N82" s="222"/>
      <c r="O82" s="85"/>
      <c r="P82" s="85"/>
      <c r="Q82" s="85"/>
      <c r="R82" s="85"/>
      <c r="S82" s="85"/>
      <c r="T82" s="86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143</v>
      </c>
      <c r="AU82" s="18" t="s">
        <v>71</v>
      </c>
    </row>
    <row r="83" s="13" customFormat="1">
      <c r="A83" s="13"/>
      <c r="B83" s="229"/>
      <c r="C83" s="230"/>
      <c r="D83" s="218" t="s">
        <v>206</v>
      </c>
      <c r="E83" s="231" t="s">
        <v>19</v>
      </c>
      <c r="F83" s="232" t="s">
        <v>1128</v>
      </c>
      <c r="G83" s="230"/>
      <c r="H83" s="233">
        <v>939</v>
      </c>
      <c r="I83" s="234"/>
      <c r="J83" s="230"/>
      <c r="K83" s="230"/>
      <c r="L83" s="235"/>
      <c r="M83" s="236"/>
      <c r="N83" s="237"/>
      <c r="O83" s="237"/>
      <c r="P83" s="237"/>
      <c r="Q83" s="237"/>
      <c r="R83" s="237"/>
      <c r="S83" s="237"/>
      <c r="T83" s="238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39" t="s">
        <v>206</v>
      </c>
      <c r="AU83" s="239" t="s">
        <v>71</v>
      </c>
      <c r="AV83" s="13" t="s">
        <v>81</v>
      </c>
      <c r="AW83" s="13" t="s">
        <v>32</v>
      </c>
      <c r="AX83" s="13" t="s">
        <v>79</v>
      </c>
      <c r="AY83" s="239" t="s">
        <v>134</v>
      </c>
    </row>
    <row r="84" s="2" customFormat="1" ht="33" customHeight="1">
      <c r="A84" s="39"/>
      <c r="B84" s="40"/>
      <c r="C84" s="205" t="s">
        <v>79</v>
      </c>
      <c r="D84" s="205" t="s">
        <v>137</v>
      </c>
      <c r="E84" s="206" t="s">
        <v>1081</v>
      </c>
      <c r="F84" s="207" t="s">
        <v>1082</v>
      </c>
      <c r="G84" s="208" t="s">
        <v>1083</v>
      </c>
      <c r="H84" s="209">
        <v>9.3900000000000006</v>
      </c>
      <c r="I84" s="210"/>
      <c r="J84" s="211">
        <f>ROUND(I84*H84,2)</f>
        <v>0</v>
      </c>
      <c r="K84" s="207" t="s">
        <v>672</v>
      </c>
      <c r="L84" s="45"/>
      <c r="M84" s="212" t="s">
        <v>19</v>
      </c>
      <c r="N84" s="213" t="s">
        <v>42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154</v>
      </c>
      <c r="AT84" s="216" t="s">
        <v>137</v>
      </c>
      <c r="AU84" s="216" t="s">
        <v>71</v>
      </c>
      <c r="AY84" s="18" t="s">
        <v>134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79</v>
      </c>
      <c r="BK84" s="217">
        <f>ROUND(I84*H84,2)</f>
        <v>0</v>
      </c>
      <c r="BL84" s="18" t="s">
        <v>154</v>
      </c>
      <c r="BM84" s="216" t="s">
        <v>1147</v>
      </c>
    </row>
    <row r="85" s="2" customFormat="1">
      <c r="A85" s="39"/>
      <c r="B85" s="40"/>
      <c r="C85" s="41"/>
      <c r="D85" s="285" t="s">
        <v>666</v>
      </c>
      <c r="E85" s="41"/>
      <c r="F85" s="286" t="s">
        <v>1085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666</v>
      </c>
      <c r="AU85" s="18" t="s">
        <v>71</v>
      </c>
    </row>
    <row r="86" s="13" customFormat="1">
      <c r="A86" s="13"/>
      <c r="B86" s="229"/>
      <c r="C86" s="230"/>
      <c r="D86" s="218" t="s">
        <v>206</v>
      </c>
      <c r="E86" s="231" t="s">
        <v>19</v>
      </c>
      <c r="F86" s="232" t="s">
        <v>1130</v>
      </c>
      <c r="G86" s="230"/>
      <c r="H86" s="233">
        <v>9.3900000000000006</v>
      </c>
      <c r="I86" s="234"/>
      <c r="J86" s="230"/>
      <c r="K86" s="230"/>
      <c r="L86" s="235"/>
      <c r="M86" s="236"/>
      <c r="N86" s="237"/>
      <c r="O86" s="237"/>
      <c r="P86" s="237"/>
      <c r="Q86" s="237"/>
      <c r="R86" s="237"/>
      <c r="S86" s="237"/>
      <c r="T86" s="23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9" t="s">
        <v>206</v>
      </c>
      <c r="AU86" s="239" t="s">
        <v>71</v>
      </c>
      <c r="AV86" s="13" t="s">
        <v>81</v>
      </c>
      <c r="AW86" s="13" t="s">
        <v>32</v>
      </c>
      <c r="AX86" s="13" t="s">
        <v>79</v>
      </c>
      <c r="AY86" s="239" t="s">
        <v>134</v>
      </c>
    </row>
    <row r="87" s="2" customFormat="1" ht="24.15" customHeight="1">
      <c r="A87" s="39"/>
      <c r="B87" s="40"/>
      <c r="C87" s="205" t="s">
        <v>81</v>
      </c>
      <c r="D87" s="205" t="s">
        <v>137</v>
      </c>
      <c r="E87" s="206" t="s">
        <v>1093</v>
      </c>
      <c r="F87" s="207" t="s">
        <v>736</v>
      </c>
      <c r="G87" s="208" t="s">
        <v>679</v>
      </c>
      <c r="H87" s="209">
        <v>13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6.0000000000000002E-05</v>
      </c>
      <c r="R87" s="214">
        <f>Q87*H87</f>
        <v>0.00077999999999999999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154</v>
      </c>
      <c r="AT87" s="216" t="s">
        <v>137</v>
      </c>
      <c r="AU87" s="216" t="s">
        <v>71</v>
      </c>
      <c r="AY87" s="18" t="s">
        <v>134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154</v>
      </c>
      <c r="BM87" s="216" t="s">
        <v>1148</v>
      </c>
    </row>
    <row r="88" s="2" customFormat="1">
      <c r="A88" s="39"/>
      <c r="B88" s="40"/>
      <c r="C88" s="41"/>
      <c r="D88" s="218" t="s">
        <v>143</v>
      </c>
      <c r="E88" s="41"/>
      <c r="F88" s="219" t="s">
        <v>1095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143</v>
      </c>
      <c r="AU88" s="18" t="s">
        <v>71</v>
      </c>
    </row>
    <row r="89" s="13" customFormat="1">
      <c r="A89" s="13"/>
      <c r="B89" s="229"/>
      <c r="C89" s="230"/>
      <c r="D89" s="218" t="s">
        <v>206</v>
      </c>
      <c r="E89" s="231" t="s">
        <v>19</v>
      </c>
      <c r="F89" s="232" t="s">
        <v>246</v>
      </c>
      <c r="G89" s="230"/>
      <c r="H89" s="233">
        <v>13</v>
      </c>
      <c r="I89" s="234"/>
      <c r="J89" s="230"/>
      <c r="K89" s="230"/>
      <c r="L89" s="235"/>
      <c r="M89" s="236"/>
      <c r="N89" s="237"/>
      <c r="O89" s="237"/>
      <c r="P89" s="237"/>
      <c r="Q89" s="237"/>
      <c r="R89" s="237"/>
      <c r="S89" s="237"/>
      <c r="T89" s="23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9" t="s">
        <v>206</v>
      </c>
      <c r="AU89" s="239" t="s">
        <v>71</v>
      </c>
      <c r="AV89" s="13" t="s">
        <v>81</v>
      </c>
      <c r="AW89" s="13" t="s">
        <v>32</v>
      </c>
      <c r="AX89" s="13" t="s">
        <v>79</v>
      </c>
      <c r="AY89" s="239" t="s">
        <v>134</v>
      </c>
    </row>
    <row r="90" s="2" customFormat="1" ht="24.15" customHeight="1">
      <c r="A90" s="39"/>
      <c r="B90" s="40"/>
      <c r="C90" s="254" t="s">
        <v>150</v>
      </c>
      <c r="D90" s="254" t="s">
        <v>280</v>
      </c>
      <c r="E90" s="255" t="s">
        <v>495</v>
      </c>
      <c r="F90" s="256" t="s">
        <v>739</v>
      </c>
      <c r="G90" s="257" t="s">
        <v>679</v>
      </c>
      <c r="H90" s="258">
        <v>39</v>
      </c>
      <c r="I90" s="259"/>
      <c r="J90" s="260">
        <f>ROUND(I90*H90,2)</f>
        <v>0</v>
      </c>
      <c r="K90" s="256" t="s">
        <v>19</v>
      </c>
      <c r="L90" s="261"/>
      <c r="M90" s="262" t="s">
        <v>19</v>
      </c>
      <c r="N90" s="263" t="s">
        <v>42</v>
      </c>
      <c r="O90" s="85"/>
      <c r="P90" s="214">
        <f>O90*H90</f>
        <v>0</v>
      </c>
      <c r="Q90" s="214">
        <v>0.001</v>
      </c>
      <c r="R90" s="214">
        <f>Q90*H90</f>
        <v>0.039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172</v>
      </c>
      <c r="AT90" s="216" t="s">
        <v>280</v>
      </c>
      <c r="AU90" s="216" t="s">
        <v>71</v>
      </c>
      <c r="AY90" s="18" t="s">
        <v>134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154</v>
      </c>
      <c r="BM90" s="216" t="s">
        <v>1149</v>
      </c>
    </row>
    <row r="91" s="2" customFormat="1">
      <c r="A91" s="39"/>
      <c r="B91" s="40"/>
      <c r="C91" s="41"/>
      <c r="D91" s="218" t="s">
        <v>143</v>
      </c>
      <c r="E91" s="41"/>
      <c r="F91" s="219" t="s">
        <v>1097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143</v>
      </c>
      <c r="AU91" s="18" t="s">
        <v>71</v>
      </c>
    </row>
    <row r="92" s="2" customFormat="1" ht="33" customHeight="1">
      <c r="A92" s="39"/>
      <c r="B92" s="40"/>
      <c r="C92" s="254" t="s">
        <v>154</v>
      </c>
      <c r="D92" s="254" t="s">
        <v>280</v>
      </c>
      <c r="E92" s="255" t="s">
        <v>743</v>
      </c>
      <c r="F92" s="256" t="s">
        <v>744</v>
      </c>
      <c r="G92" s="257" t="s">
        <v>679</v>
      </c>
      <c r="H92" s="258">
        <v>39</v>
      </c>
      <c r="I92" s="259"/>
      <c r="J92" s="260">
        <f>ROUND(I92*H92,2)</f>
        <v>0</v>
      </c>
      <c r="K92" s="256" t="s">
        <v>19</v>
      </c>
      <c r="L92" s="261"/>
      <c r="M92" s="262" t="s">
        <v>19</v>
      </c>
      <c r="N92" s="263" t="s">
        <v>42</v>
      </c>
      <c r="O92" s="85"/>
      <c r="P92" s="214">
        <f>O92*H92</f>
        <v>0</v>
      </c>
      <c r="Q92" s="214">
        <v>0.0050000000000000001</v>
      </c>
      <c r="R92" s="214">
        <f>Q92*H92</f>
        <v>0.19500000000000001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172</v>
      </c>
      <c r="AT92" s="216" t="s">
        <v>280</v>
      </c>
      <c r="AU92" s="216" t="s">
        <v>71</v>
      </c>
      <c r="AY92" s="18" t="s">
        <v>134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154</v>
      </c>
      <c r="BM92" s="216" t="s">
        <v>1150</v>
      </c>
    </row>
    <row r="93" s="2" customFormat="1">
      <c r="A93" s="39"/>
      <c r="B93" s="40"/>
      <c r="C93" s="41"/>
      <c r="D93" s="218" t="s">
        <v>143</v>
      </c>
      <c r="E93" s="41"/>
      <c r="F93" s="219" t="s">
        <v>1097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143</v>
      </c>
      <c r="AU93" s="18" t="s">
        <v>71</v>
      </c>
    </row>
    <row r="94" s="2" customFormat="1" ht="16.5" customHeight="1">
      <c r="A94" s="39"/>
      <c r="B94" s="40"/>
      <c r="C94" s="254" t="s">
        <v>133</v>
      </c>
      <c r="D94" s="254" t="s">
        <v>280</v>
      </c>
      <c r="E94" s="255" t="s">
        <v>746</v>
      </c>
      <c r="F94" s="256" t="s">
        <v>747</v>
      </c>
      <c r="G94" s="257" t="s">
        <v>679</v>
      </c>
      <c r="H94" s="258">
        <v>39</v>
      </c>
      <c r="I94" s="259"/>
      <c r="J94" s="260">
        <f>ROUND(I94*H94,2)</f>
        <v>0</v>
      </c>
      <c r="K94" s="256" t="s">
        <v>19</v>
      </c>
      <c r="L94" s="261"/>
      <c r="M94" s="262" t="s">
        <v>19</v>
      </c>
      <c r="N94" s="263" t="s">
        <v>42</v>
      </c>
      <c r="O94" s="85"/>
      <c r="P94" s="214">
        <f>O94*H94</f>
        <v>0</v>
      </c>
      <c r="Q94" s="214">
        <v>0.00010000000000000001</v>
      </c>
      <c r="R94" s="214">
        <f>Q94*H94</f>
        <v>0.0039000000000000003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172</v>
      </c>
      <c r="AT94" s="216" t="s">
        <v>280</v>
      </c>
      <c r="AU94" s="216" t="s">
        <v>71</v>
      </c>
      <c r="AY94" s="18" t="s">
        <v>134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154</v>
      </c>
      <c r="BM94" s="216" t="s">
        <v>1151</v>
      </c>
    </row>
    <row r="95" s="2" customFormat="1">
      <c r="A95" s="39"/>
      <c r="B95" s="40"/>
      <c r="C95" s="41"/>
      <c r="D95" s="218" t="s">
        <v>143</v>
      </c>
      <c r="E95" s="41"/>
      <c r="F95" s="219" t="s">
        <v>1097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143</v>
      </c>
      <c r="AU95" s="18" t="s">
        <v>71</v>
      </c>
    </row>
    <row r="96" s="2" customFormat="1" ht="33" customHeight="1">
      <c r="A96" s="39"/>
      <c r="B96" s="40"/>
      <c r="C96" s="205" t="s">
        <v>161</v>
      </c>
      <c r="D96" s="205" t="s">
        <v>137</v>
      </c>
      <c r="E96" s="206" t="s">
        <v>749</v>
      </c>
      <c r="F96" s="207" t="s">
        <v>750</v>
      </c>
      <c r="G96" s="208" t="s">
        <v>679</v>
      </c>
      <c r="H96" s="209">
        <v>64</v>
      </c>
      <c r="I96" s="210"/>
      <c r="J96" s="211">
        <f>ROUND(I96*H96,2)</f>
        <v>0</v>
      </c>
      <c r="K96" s="207" t="s">
        <v>721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154</v>
      </c>
      <c r="AT96" s="216" t="s">
        <v>137</v>
      </c>
      <c r="AU96" s="216" t="s">
        <v>71</v>
      </c>
      <c r="AY96" s="18" t="s">
        <v>134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154</v>
      </c>
      <c r="BM96" s="216" t="s">
        <v>1152</v>
      </c>
    </row>
    <row r="97" s="2" customFormat="1">
      <c r="A97" s="39"/>
      <c r="B97" s="40"/>
      <c r="C97" s="41"/>
      <c r="D97" s="285" t="s">
        <v>666</v>
      </c>
      <c r="E97" s="41"/>
      <c r="F97" s="286" t="s">
        <v>752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666</v>
      </c>
      <c r="AU97" s="18" t="s">
        <v>71</v>
      </c>
    </row>
    <row r="98" s="2" customFormat="1">
      <c r="A98" s="39"/>
      <c r="B98" s="40"/>
      <c r="C98" s="41"/>
      <c r="D98" s="218" t="s">
        <v>143</v>
      </c>
      <c r="E98" s="41"/>
      <c r="F98" s="219" t="s">
        <v>1101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143</v>
      </c>
      <c r="AU98" s="18" t="s">
        <v>71</v>
      </c>
    </row>
    <row r="99" s="2" customFormat="1" ht="24.15" customHeight="1">
      <c r="A99" s="39"/>
      <c r="B99" s="40"/>
      <c r="C99" s="205" t="s">
        <v>168</v>
      </c>
      <c r="D99" s="205" t="s">
        <v>137</v>
      </c>
      <c r="E99" s="206" t="s">
        <v>753</v>
      </c>
      <c r="F99" s="207" t="s">
        <v>754</v>
      </c>
      <c r="G99" s="208" t="s">
        <v>679</v>
      </c>
      <c r="H99" s="209">
        <v>7</v>
      </c>
      <c r="I99" s="210"/>
      <c r="J99" s="211">
        <f>ROUND(I99*H99,2)</f>
        <v>0</v>
      </c>
      <c r="K99" s="207" t="s">
        <v>721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154</v>
      </c>
      <c r="AT99" s="216" t="s">
        <v>137</v>
      </c>
      <c r="AU99" s="216" t="s">
        <v>71</v>
      </c>
      <c r="AY99" s="18" t="s">
        <v>134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154</v>
      </c>
      <c r="BM99" s="216" t="s">
        <v>1153</v>
      </c>
    </row>
    <row r="100" s="2" customFormat="1">
      <c r="A100" s="39"/>
      <c r="B100" s="40"/>
      <c r="C100" s="41"/>
      <c r="D100" s="285" t="s">
        <v>666</v>
      </c>
      <c r="E100" s="41"/>
      <c r="F100" s="286" t="s">
        <v>756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666</v>
      </c>
      <c r="AU100" s="18" t="s">
        <v>71</v>
      </c>
    </row>
    <row r="101" s="2" customFormat="1">
      <c r="A101" s="39"/>
      <c r="B101" s="40"/>
      <c r="C101" s="41"/>
      <c r="D101" s="218" t="s">
        <v>143</v>
      </c>
      <c r="E101" s="41"/>
      <c r="F101" s="219" t="s">
        <v>1103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143</v>
      </c>
      <c r="AU101" s="18" t="s">
        <v>71</v>
      </c>
    </row>
    <row r="102" s="2" customFormat="1" ht="24.15" customHeight="1">
      <c r="A102" s="39"/>
      <c r="B102" s="40"/>
      <c r="C102" s="205" t="s">
        <v>178</v>
      </c>
      <c r="D102" s="205" t="s">
        <v>137</v>
      </c>
      <c r="E102" s="206" t="s">
        <v>764</v>
      </c>
      <c r="F102" s="207" t="s">
        <v>765</v>
      </c>
      <c r="G102" s="208" t="s">
        <v>204</v>
      </c>
      <c r="H102" s="209">
        <v>6.3140000000000001</v>
      </c>
      <c r="I102" s="210"/>
      <c r="J102" s="211">
        <f>ROUND(I102*H102,2)</f>
        <v>0</v>
      </c>
      <c r="K102" s="207" t="s">
        <v>721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154</v>
      </c>
      <c r="AT102" s="216" t="s">
        <v>137</v>
      </c>
      <c r="AU102" s="216" t="s">
        <v>71</v>
      </c>
      <c r="AY102" s="18" t="s">
        <v>134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154</v>
      </c>
      <c r="BM102" s="216" t="s">
        <v>1154</v>
      </c>
    </row>
    <row r="103" s="2" customFormat="1">
      <c r="A103" s="39"/>
      <c r="B103" s="40"/>
      <c r="C103" s="41"/>
      <c r="D103" s="285" t="s">
        <v>666</v>
      </c>
      <c r="E103" s="41"/>
      <c r="F103" s="286" t="s">
        <v>767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666</v>
      </c>
      <c r="AU103" s="18" t="s">
        <v>71</v>
      </c>
    </row>
    <row r="104" s="2" customFormat="1">
      <c r="A104" s="39"/>
      <c r="B104" s="40"/>
      <c r="C104" s="41"/>
      <c r="D104" s="218" t="s">
        <v>143</v>
      </c>
      <c r="E104" s="41"/>
      <c r="F104" s="219" t="s">
        <v>1105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143</v>
      </c>
      <c r="AU104" s="18" t="s">
        <v>71</v>
      </c>
    </row>
    <row r="105" s="13" customFormat="1">
      <c r="A105" s="13"/>
      <c r="B105" s="229"/>
      <c r="C105" s="230"/>
      <c r="D105" s="218" t="s">
        <v>206</v>
      </c>
      <c r="E105" s="231" t="s">
        <v>19</v>
      </c>
      <c r="F105" s="232" t="s">
        <v>1106</v>
      </c>
      <c r="G105" s="230"/>
      <c r="H105" s="233">
        <v>6.3140000000000001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9" t="s">
        <v>206</v>
      </c>
      <c r="AU105" s="239" t="s">
        <v>71</v>
      </c>
      <c r="AV105" s="13" t="s">
        <v>81</v>
      </c>
      <c r="AW105" s="13" t="s">
        <v>32</v>
      </c>
      <c r="AX105" s="13" t="s">
        <v>79</v>
      </c>
      <c r="AY105" s="239" t="s">
        <v>134</v>
      </c>
    </row>
    <row r="106" s="2" customFormat="1" ht="33" customHeight="1">
      <c r="A106" s="39"/>
      <c r="B106" s="40"/>
      <c r="C106" s="205" t="s">
        <v>172</v>
      </c>
      <c r="D106" s="205" t="s">
        <v>137</v>
      </c>
      <c r="E106" s="206" t="s">
        <v>1155</v>
      </c>
      <c r="F106" s="207" t="s">
        <v>1156</v>
      </c>
      <c r="G106" s="208" t="s">
        <v>679</v>
      </c>
      <c r="H106" s="209">
        <v>64</v>
      </c>
      <c r="I106" s="210"/>
      <c r="J106" s="211">
        <f>ROUND(I106*H106,2)</f>
        <v>0</v>
      </c>
      <c r="K106" s="207" t="s">
        <v>664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154</v>
      </c>
      <c r="AT106" s="216" t="s">
        <v>137</v>
      </c>
      <c r="AU106" s="216" t="s">
        <v>71</v>
      </c>
      <c r="AY106" s="18" t="s">
        <v>134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154</v>
      </c>
      <c r="BM106" s="216" t="s">
        <v>1157</v>
      </c>
    </row>
    <row r="107" s="2" customFormat="1">
      <c r="A107" s="39"/>
      <c r="B107" s="40"/>
      <c r="C107" s="41"/>
      <c r="D107" s="285" t="s">
        <v>666</v>
      </c>
      <c r="E107" s="41"/>
      <c r="F107" s="286" t="s">
        <v>1158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666</v>
      </c>
      <c r="AU107" s="18" t="s">
        <v>71</v>
      </c>
    </row>
    <row r="108" s="2" customFormat="1">
      <c r="A108" s="39"/>
      <c r="B108" s="40"/>
      <c r="C108" s="41"/>
      <c r="D108" s="218" t="s">
        <v>143</v>
      </c>
      <c r="E108" s="41"/>
      <c r="F108" s="219" t="s">
        <v>1103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143</v>
      </c>
      <c r="AU108" s="18" t="s">
        <v>71</v>
      </c>
    </row>
    <row r="109" s="2" customFormat="1" ht="16.5" customHeight="1">
      <c r="A109" s="39"/>
      <c r="B109" s="40"/>
      <c r="C109" s="254" t="s">
        <v>182</v>
      </c>
      <c r="D109" s="254" t="s">
        <v>280</v>
      </c>
      <c r="E109" s="255" t="s">
        <v>768</v>
      </c>
      <c r="F109" s="256" t="s">
        <v>1107</v>
      </c>
      <c r="G109" s="257" t="s">
        <v>229</v>
      </c>
      <c r="H109" s="258">
        <v>6.3140000000000001</v>
      </c>
      <c r="I109" s="259"/>
      <c r="J109" s="260">
        <f>ROUND(I109*H109,2)</f>
        <v>0</v>
      </c>
      <c r="K109" s="256" t="s">
        <v>721</v>
      </c>
      <c r="L109" s="261"/>
      <c r="M109" s="262" t="s">
        <v>19</v>
      </c>
      <c r="N109" s="263" t="s">
        <v>42</v>
      </c>
      <c r="O109" s="85"/>
      <c r="P109" s="214">
        <f>O109*H109</f>
        <v>0</v>
      </c>
      <c r="Q109" s="214">
        <v>0.80000000000000004</v>
      </c>
      <c r="R109" s="214">
        <f>Q109*H109</f>
        <v>5.0512000000000006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172</v>
      </c>
      <c r="AT109" s="216" t="s">
        <v>280</v>
      </c>
      <c r="AU109" s="216" t="s">
        <v>71</v>
      </c>
      <c r="AY109" s="18" t="s">
        <v>134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154</v>
      </c>
      <c r="BM109" s="216" t="s">
        <v>1159</v>
      </c>
    </row>
    <row r="110" s="2" customFormat="1">
      <c r="A110" s="39"/>
      <c r="B110" s="40"/>
      <c r="C110" s="41"/>
      <c r="D110" s="218" t="s">
        <v>143</v>
      </c>
      <c r="E110" s="41"/>
      <c r="F110" s="219" t="s">
        <v>771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143</v>
      </c>
      <c r="AU110" s="18" t="s">
        <v>71</v>
      </c>
    </row>
    <row r="111" s="13" customFormat="1">
      <c r="A111" s="13"/>
      <c r="B111" s="229"/>
      <c r="C111" s="230"/>
      <c r="D111" s="218" t="s">
        <v>206</v>
      </c>
      <c r="E111" s="231" t="s">
        <v>19</v>
      </c>
      <c r="F111" s="232" t="s">
        <v>1106</v>
      </c>
      <c r="G111" s="230"/>
      <c r="H111" s="233">
        <v>6.3140000000000001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206</v>
      </c>
      <c r="AU111" s="239" t="s">
        <v>71</v>
      </c>
      <c r="AV111" s="13" t="s">
        <v>81</v>
      </c>
      <c r="AW111" s="13" t="s">
        <v>32</v>
      </c>
      <c r="AX111" s="13" t="s">
        <v>79</v>
      </c>
      <c r="AY111" s="239" t="s">
        <v>134</v>
      </c>
    </row>
    <row r="112" s="2" customFormat="1" ht="21.75" customHeight="1">
      <c r="A112" s="39"/>
      <c r="B112" s="40"/>
      <c r="C112" s="205" t="s">
        <v>246</v>
      </c>
      <c r="D112" s="205" t="s">
        <v>137</v>
      </c>
      <c r="E112" s="206" t="s">
        <v>1113</v>
      </c>
      <c r="F112" s="207" t="s">
        <v>1114</v>
      </c>
      <c r="G112" s="208" t="s">
        <v>229</v>
      </c>
      <c r="H112" s="209">
        <v>121.2</v>
      </c>
      <c r="I112" s="210"/>
      <c r="J112" s="211">
        <f>ROUND(I112*H112,2)</f>
        <v>0</v>
      </c>
      <c r="K112" s="207" t="s">
        <v>672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154</v>
      </c>
      <c r="AT112" s="216" t="s">
        <v>137</v>
      </c>
      <c r="AU112" s="216" t="s">
        <v>71</v>
      </c>
      <c r="AY112" s="18" t="s">
        <v>134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154</v>
      </c>
      <c r="BM112" s="216" t="s">
        <v>1160</v>
      </c>
    </row>
    <row r="113" s="2" customFormat="1">
      <c r="A113" s="39"/>
      <c r="B113" s="40"/>
      <c r="C113" s="41"/>
      <c r="D113" s="285" t="s">
        <v>666</v>
      </c>
      <c r="E113" s="41"/>
      <c r="F113" s="286" t="s">
        <v>1116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666</v>
      </c>
      <c r="AU113" s="18" t="s">
        <v>71</v>
      </c>
    </row>
    <row r="114" s="2" customFormat="1">
      <c r="A114" s="39"/>
      <c r="B114" s="40"/>
      <c r="C114" s="41"/>
      <c r="D114" s="218" t="s">
        <v>143</v>
      </c>
      <c r="E114" s="41"/>
      <c r="F114" s="219" t="s">
        <v>1117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143</v>
      </c>
      <c r="AU114" s="18" t="s">
        <v>71</v>
      </c>
    </row>
    <row r="115" s="13" customFormat="1">
      <c r="A115" s="13"/>
      <c r="B115" s="229"/>
      <c r="C115" s="230"/>
      <c r="D115" s="218" t="s">
        <v>206</v>
      </c>
      <c r="E115" s="231" t="s">
        <v>19</v>
      </c>
      <c r="F115" s="232" t="s">
        <v>1140</v>
      </c>
      <c r="G115" s="230"/>
      <c r="H115" s="233">
        <v>121.2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9" t="s">
        <v>206</v>
      </c>
      <c r="AU115" s="239" t="s">
        <v>71</v>
      </c>
      <c r="AV115" s="13" t="s">
        <v>81</v>
      </c>
      <c r="AW115" s="13" t="s">
        <v>32</v>
      </c>
      <c r="AX115" s="13" t="s">
        <v>79</v>
      </c>
      <c r="AY115" s="239" t="s">
        <v>134</v>
      </c>
    </row>
    <row r="116" s="2" customFormat="1" ht="24.15" customHeight="1">
      <c r="A116" s="39"/>
      <c r="B116" s="40"/>
      <c r="C116" s="254" t="s">
        <v>253</v>
      </c>
      <c r="D116" s="254" t="s">
        <v>280</v>
      </c>
      <c r="E116" s="255" t="s">
        <v>781</v>
      </c>
      <c r="F116" s="256" t="s">
        <v>782</v>
      </c>
      <c r="G116" s="257" t="s">
        <v>229</v>
      </c>
      <c r="H116" s="258">
        <v>121.2</v>
      </c>
      <c r="I116" s="259"/>
      <c r="J116" s="260">
        <f>ROUND(I116*H116,2)</f>
        <v>0</v>
      </c>
      <c r="K116" s="256" t="s">
        <v>672</v>
      </c>
      <c r="L116" s="261"/>
      <c r="M116" s="262" t="s">
        <v>19</v>
      </c>
      <c r="N116" s="26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172</v>
      </c>
      <c r="AT116" s="216" t="s">
        <v>280</v>
      </c>
      <c r="AU116" s="216" t="s">
        <v>71</v>
      </c>
      <c r="AY116" s="18" t="s">
        <v>134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154</v>
      </c>
      <c r="BM116" s="216" t="s">
        <v>1161</v>
      </c>
    </row>
    <row r="117" s="2" customFormat="1" ht="21.75" customHeight="1">
      <c r="A117" s="39"/>
      <c r="B117" s="40"/>
      <c r="C117" s="205" t="s">
        <v>270</v>
      </c>
      <c r="D117" s="205" t="s">
        <v>137</v>
      </c>
      <c r="E117" s="206" t="s">
        <v>784</v>
      </c>
      <c r="F117" s="207" t="s">
        <v>785</v>
      </c>
      <c r="G117" s="208" t="s">
        <v>229</v>
      </c>
      <c r="H117" s="209">
        <v>121.2</v>
      </c>
      <c r="I117" s="210"/>
      <c r="J117" s="211">
        <f>ROUND(I117*H117,2)</f>
        <v>0</v>
      </c>
      <c r="K117" s="207" t="s">
        <v>672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154</v>
      </c>
      <c r="AT117" s="216" t="s">
        <v>137</v>
      </c>
      <c r="AU117" s="216" t="s">
        <v>71</v>
      </c>
      <c r="AY117" s="18" t="s">
        <v>134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154</v>
      </c>
      <c r="BM117" s="216" t="s">
        <v>1162</v>
      </c>
    </row>
    <row r="118" s="2" customFormat="1">
      <c r="A118" s="39"/>
      <c r="B118" s="40"/>
      <c r="C118" s="41"/>
      <c r="D118" s="285" t="s">
        <v>666</v>
      </c>
      <c r="E118" s="41"/>
      <c r="F118" s="286" t="s">
        <v>1110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666</v>
      </c>
      <c r="AU118" s="18" t="s">
        <v>71</v>
      </c>
    </row>
    <row r="119" s="2" customFormat="1">
      <c r="A119" s="39"/>
      <c r="B119" s="40"/>
      <c r="C119" s="41"/>
      <c r="D119" s="218" t="s">
        <v>143</v>
      </c>
      <c r="E119" s="41"/>
      <c r="F119" s="219" t="s">
        <v>1111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143</v>
      </c>
      <c r="AU119" s="18" t="s">
        <v>71</v>
      </c>
    </row>
    <row r="120" s="13" customFormat="1">
      <c r="A120" s="13"/>
      <c r="B120" s="229"/>
      <c r="C120" s="230"/>
      <c r="D120" s="218" t="s">
        <v>206</v>
      </c>
      <c r="E120" s="231" t="s">
        <v>19</v>
      </c>
      <c r="F120" s="232" t="s">
        <v>1140</v>
      </c>
      <c r="G120" s="230"/>
      <c r="H120" s="233">
        <v>121.2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9" t="s">
        <v>206</v>
      </c>
      <c r="AU120" s="239" t="s">
        <v>71</v>
      </c>
      <c r="AV120" s="13" t="s">
        <v>81</v>
      </c>
      <c r="AW120" s="13" t="s">
        <v>32</v>
      </c>
      <c r="AX120" s="13" t="s">
        <v>79</v>
      </c>
      <c r="AY120" s="239" t="s">
        <v>134</v>
      </c>
    </row>
    <row r="121" s="2" customFormat="1" ht="24.15" customHeight="1">
      <c r="A121" s="39"/>
      <c r="B121" s="40"/>
      <c r="C121" s="205" t="s">
        <v>257</v>
      </c>
      <c r="D121" s="205" t="s">
        <v>137</v>
      </c>
      <c r="E121" s="206" t="s">
        <v>662</v>
      </c>
      <c r="F121" s="207" t="s">
        <v>663</v>
      </c>
      <c r="G121" s="208" t="s">
        <v>307</v>
      </c>
      <c r="H121" s="209">
        <v>5.2910000000000004</v>
      </c>
      <c r="I121" s="210"/>
      <c r="J121" s="211">
        <f>ROUND(I121*H121,2)</f>
        <v>0</v>
      </c>
      <c r="K121" s="207" t="s">
        <v>672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154</v>
      </c>
      <c r="AT121" s="216" t="s">
        <v>137</v>
      </c>
      <c r="AU121" s="216" t="s">
        <v>71</v>
      </c>
      <c r="AY121" s="18" t="s">
        <v>134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154</v>
      </c>
      <c r="BM121" s="216" t="s">
        <v>1163</v>
      </c>
    </row>
    <row r="122" s="2" customFormat="1">
      <c r="A122" s="39"/>
      <c r="B122" s="40"/>
      <c r="C122" s="41"/>
      <c r="D122" s="285" t="s">
        <v>666</v>
      </c>
      <c r="E122" s="41"/>
      <c r="F122" s="286" t="s">
        <v>1124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666</v>
      </c>
      <c r="AU122" s="18" t="s">
        <v>71</v>
      </c>
    </row>
    <row r="123" s="2" customFormat="1" ht="16.5" customHeight="1">
      <c r="A123" s="39"/>
      <c r="B123" s="40"/>
      <c r="C123" s="254" t="s">
        <v>262</v>
      </c>
      <c r="D123" s="254" t="s">
        <v>280</v>
      </c>
      <c r="E123" s="255" t="s">
        <v>778</v>
      </c>
      <c r="F123" s="256" t="s">
        <v>779</v>
      </c>
      <c r="G123" s="257" t="s">
        <v>679</v>
      </c>
      <c r="H123" s="258">
        <v>16</v>
      </c>
      <c r="I123" s="259"/>
      <c r="J123" s="260">
        <f>ROUND(I123*H123,2)</f>
        <v>0</v>
      </c>
      <c r="K123" s="256" t="s">
        <v>19</v>
      </c>
      <c r="L123" s="261"/>
      <c r="M123" s="262" t="s">
        <v>19</v>
      </c>
      <c r="N123" s="263" t="s">
        <v>42</v>
      </c>
      <c r="O123" s="85"/>
      <c r="P123" s="214">
        <f>O123*H123</f>
        <v>0</v>
      </c>
      <c r="Q123" s="214">
        <v>0.00010000000000000001</v>
      </c>
      <c r="R123" s="214">
        <f>Q123*H123</f>
        <v>0.0016000000000000001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172</v>
      </c>
      <c r="AT123" s="216" t="s">
        <v>280</v>
      </c>
      <c r="AU123" s="216" t="s">
        <v>71</v>
      </c>
      <c r="AY123" s="18" t="s">
        <v>134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154</v>
      </c>
      <c r="BM123" s="216" t="s">
        <v>1164</v>
      </c>
    </row>
    <row r="124" s="2" customFormat="1">
      <c r="A124" s="39"/>
      <c r="B124" s="40"/>
      <c r="C124" s="41"/>
      <c r="D124" s="218" t="s">
        <v>143</v>
      </c>
      <c r="E124" s="41"/>
      <c r="F124" s="219" t="s">
        <v>1120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143</v>
      </c>
      <c r="AU124" s="18" t="s">
        <v>71</v>
      </c>
    </row>
    <row r="125" s="13" customFormat="1">
      <c r="A125" s="13"/>
      <c r="B125" s="229"/>
      <c r="C125" s="230"/>
      <c r="D125" s="218" t="s">
        <v>206</v>
      </c>
      <c r="E125" s="231" t="s">
        <v>19</v>
      </c>
      <c r="F125" s="232" t="s">
        <v>1121</v>
      </c>
      <c r="G125" s="230"/>
      <c r="H125" s="233">
        <v>16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206</v>
      </c>
      <c r="AU125" s="239" t="s">
        <v>71</v>
      </c>
      <c r="AV125" s="13" t="s">
        <v>81</v>
      </c>
      <c r="AW125" s="13" t="s">
        <v>32</v>
      </c>
      <c r="AX125" s="13" t="s">
        <v>79</v>
      </c>
      <c r="AY125" s="239" t="s">
        <v>134</v>
      </c>
    </row>
    <row r="126" s="2" customFormat="1">
      <c r="A126" s="39"/>
      <c r="B126" s="40"/>
      <c r="C126" s="41"/>
      <c r="D126" s="218" t="s">
        <v>234</v>
      </c>
      <c r="E126" s="41"/>
      <c r="F126" s="251" t="s">
        <v>1122</v>
      </c>
      <c r="G126" s="41"/>
      <c r="H126" s="41"/>
      <c r="I126" s="41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U126" s="18" t="s">
        <v>71</v>
      </c>
    </row>
    <row r="127" s="2" customFormat="1">
      <c r="A127" s="39"/>
      <c r="B127" s="40"/>
      <c r="C127" s="41"/>
      <c r="D127" s="218" t="s">
        <v>234</v>
      </c>
      <c r="E127" s="41"/>
      <c r="F127" s="252" t="s">
        <v>631</v>
      </c>
      <c r="G127" s="41"/>
      <c r="H127" s="253">
        <v>64</v>
      </c>
      <c r="I127" s="41"/>
      <c r="J127" s="41"/>
      <c r="K127" s="41"/>
      <c r="L127" s="45"/>
      <c r="M127" s="290"/>
      <c r="N127" s="291"/>
      <c r="O127" s="225"/>
      <c r="P127" s="225"/>
      <c r="Q127" s="225"/>
      <c r="R127" s="225"/>
      <c r="S127" s="225"/>
      <c r="T127" s="292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U127" s="18" t="s">
        <v>71</v>
      </c>
    </row>
    <row r="128" s="2" customFormat="1" ht="6.96" customHeight="1">
      <c r="A128" s="39"/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arxPnrX0LdjhfLccsGzs7wRbIKOhQ2K0hFGmJIFdg4F8ZDl/fEFdiJF3UMpnsgV0RC9/YA5zJAdeYs6WV2AVqA==" hashValue="BofKTUIzMQH+LpbJSyzG054vUibWt7xVrQm+qJneDdSfGhPOxUy4d8ihZstlX/XDFxnqT7H5I88lzd7/BH4ENQ==" algorithmName="SHA-512" password="BFDE"/>
  <autoFilter ref="C78:K12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4_01/185804213"/>
    <hyperlink ref="F85" r:id="rId2" display="https://podminky.urs.cz/item/CS_URS_2024_01/111111212"/>
    <hyperlink ref="F97" r:id="rId3" display="https://podminky.urs.cz/item/CS_URS_2023_01/184215412"/>
    <hyperlink ref="F100" r:id="rId4" display="https://podminky.urs.cz/item/CS_URS_2023_01/184806112"/>
    <hyperlink ref="F103" r:id="rId5" display="https://podminky.urs.cz/item/CS_URS_2023_01/184911421"/>
    <hyperlink ref="F107" r:id="rId6" display="https://podminky.urs.cz/item/CS_URS_2024_02/184852322"/>
    <hyperlink ref="F113" r:id="rId7" display="https://podminky.urs.cz/item/CS_URS_2024_01/185804312"/>
    <hyperlink ref="F118" r:id="rId8" display="https://podminky.urs.cz/item/CS_URS_2024_01/185851121"/>
    <hyperlink ref="F122" r:id="rId9" display="https://podminky.urs.cz/item/CS_URS_2024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  <c r="AZ2" s="228" t="s">
        <v>630</v>
      </c>
      <c r="BA2" s="228" t="s">
        <v>630</v>
      </c>
      <c r="BB2" s="228" t="s">
        <v>19</v>
      </c>
      <c r="BC2" s="228" t="s">
        <v>631</v>
      </c>
      <c r="BD2" s="228" t="s">
        <v>150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  <c r="AZ3" s="228" t="s">
        <v>1073</v>
      </c>
      <c r="BA3" s="228" t="s">
        <v>630</v>
      </c>
      <c r="BB3" s="228" t="s">
        <v>19</v>
      </c>
      <c r="BC3" s="228" t="s">
        <v>631</v>
      </c>
      <c r="BD3" s="228" t="s">
        <v>150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Revitalizace veřejného prostoru, lokalita mezi Domem přírody, ul. U červených domků a ul. Lipová alej, Hodonín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1165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ROUND((SUM(BE79:BE132)),  2)</f>
        <v>0</v>
      </c>
      <c r="G33" s="39"/>
      <c r="H33" s="39"/>
      <c r="I33" s="149">
        <v>0.20999999999999999</v>
      </c>
      <c r="J33" s="148">
        <f>ROUND(((SUM(BE79:BE132))*I33),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ROUND((SUM(BF79:BF132)),  2)</f>
        <v>0</v>
      </c>
      <c r="G34" s="39"/>
      <c r="H34" s="39"/>
      <c r="I34" s="149">
        <v>0.12</v>
      </c>
      <c r="J34" s="148">
        <f>ROUND(((SUM(BF79:BF132))*I34),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ROUND((SUM(BG79:BG132)),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ROUND((SUM(BH79:BH132)),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ROUND((SUM(BI79:BI132)),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hidden="1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26.25" customHeight="1">
      <c r="A48" s="39"/>
      <c r="B48" s="40"/>
      <c r="C48" s="41"/>
      <c r="D48" s="41"/>
      <c r="E48" s="161" t="str">
        <f>E7</f>
        <v>Revitalizace veřejného prostoru, lokalita mezi Domem přírody, ul. U červených domků a ul. Lipová alej, Hodonín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07 - Následná péče 4.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Hodonín</v>
      </c>
      <c r="G52" s="41"/>
      <c r="H52" s="41"/>
      <c r="I52" s="33" t="s">
        <v>23</v>
      </c>
      <c r="J52" s="73" t="str">
        <f>IF(J12="","",J12)</f>
        <v>14. 12. 2024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Atelier per partes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2" t="s">
        <v>110</v>
      </c>
      <c r="D57" s="163"/>
      <c r="E57" s="163"/>
      <c r="F57" s="163"/>
      <c r="G57" s="163"/>
      <c r="H57" s="163"/>
      <c r="I57" s="163"/>
      <c r="J57" s="164" t="s">
        <v>111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hidden="1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/>
    <row r="63" hidden="1"/>
    <row r="64" hidden="1"/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118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6.25" customHeight="1">
      <c r="A69" s="39"/>
      <c r="B69" s="40"/>
      <c r="C69" s="41"/>
      <c r="D69" s="41"/>
      <c r="E69" s="161" t="str">
        <f>E7</f>
        <v>Revitalizace veřejného prostoru, lokalita mezi Domem přírody, ul. U červených domků a ul. Lipová alej, Hodonín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107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07 - Následná péče 4. rok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>Hodonín</v>
      </c>
      <c r="G73" s="41"/>
      <c r="H73" s="41"/>
      <c r="I73" s="33" t="s">
        <v>23</v>
      </c>
      <c r="J73" s="73" t="str">
        <f>IF(J12="","",J12)</f>
        <v>14. 12. 2024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 xml:space="preserve"> </v>
      </c>
      <c r="G75" s="41"/>
      <c r="H75" s="41"/>
      <c r="I75" s="33" t="s">
        <v>31</v>
      </c>
      <c r="J75" s="37" t="str">
        <f>E21</f>
        <v xml:space="preserve"> 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5.65" customHeight="1">
      <c r="A76" s="39"/>
      <c r="B76" s="40"/>
      <c r="C76" s="33" t="s">
        <v>29</v>
      </c>
      <c r="D76" s="41"/>
      <c r="E76" s="41"/>
      <c r="F76" s="28" t="str">
        <f>IF(E18="","",E18)</f>
        <v>Vyplň údaj</v>
      </c>
      <c r="G76" s="41"/>
      <c r="H76" s="41"/>
      <c r="I76" s="33" t="s">
        <v>33</v>
      </c>
      <c r="J76" s="37" t="str">
        <f>E24</f>
        <v>Atelier per partes s.r.o.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119</v>
      </c>
      <c r="D78" s="181" t="s">
        <v>56</v>
      </c>
      <c r="E78" s="181" t="s">
        <v>52</v>
      </c>
      <c r="F78" s="181" t="s">
        <v>53</v>
      </c>
      <c r="G78" s="181" t="s">
        <v>120</v>
      </c>
      <c r="H78" s="181" t="s">
        <v>121</v>
      </c>
      <c r="I78" s="181" t="s">
        <v>122</v>
      </c>
      <c r="J78" s="181" t="s">
        <v>111</v>
      </c>
      <c r="K78" s="182" t="s">
        <v>123</v>
      </c>
      <c r="L78" s="183"/>
      <c r="M78" s="93" t="s">
        <v>19</v>
      </c>
      <c r="N78" s="94" t="s">
        <v>41</v>
      </c>
      <c r="O78" s="94" t="s">
        <v>124</v>
      </c>
      <c r="P78" s="94" t="s">
        <v>125</v>
      </c>
      <c r="Q78" s="94" t="s">
        <v>126</v>
      </c>
      <c r="R78" s="94" t="s">
        <v>127</v>
      </c>
      <c r="S78" s="94" t="s">
        <v>128</v>
      </c>
      <c r="T78" s="95" t="s">
        <v>129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130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SUM(P80:P132)</f>
        <v>0</v>
      </c>
      <c r="Q79" s="97"/>
      <c r="R79" s="186">
        <f>SUM(R80:R132)</f>
        <v>5.3052400000000004</v>
      </c>
      <c r="S79" s="97"/>
      <c r="T79" s="187">
        <f>SUM(T80:T132)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70</v>
      </c>
      <c r="AU79" s="18" t="s">
        <v>112</v>
      </c>
      <c r="BK79" s="188">
        <f>SUM(BK80:BK132)</f>
        <v>0</v>
      </c>
    </row>
    <row r="80" s="2" customFormat="1" ht="21.75" customHeight="1">
      <c r="A80" s="39"/>
      <c r="B80" s="40"/>
      <c r="C80" s="205" t="s">
        <v>8</v>
      </c>
      <c r="D80" s="205" t="s">
        <v>137</v>
      </c>
      <c r="E80" s="206" t="s">
        <v>1075</v>
      </c>
      <c r="F80" s="207" t="s">
        <v>1076</v>
      </c>
      <c r="G80" s="208" t="s">
        <v>204</v>
      </c>
      <c r="H80" s="209">
        <v>939</v>
      </c>
      <c r="I80" s="210"/>
      <c r="J80" s="211">
        <f>ROUND(I80*H80,2)</f>
        <v>0</v>
      </c>
      <c r="K80" s="207" t="s">
        <v>672</v>
      </c>
      <c r="L80" s="45"/>
      <c r="M80" s="212" t="s">
        <v>19</v>
      </c>
      <c r="N80" s="213" t="s">
        <v>42</v>
      </c>
      <c r="O80" s="85"/>
      <c r="P80" s="214">
        <f>O80*H80</f>
        <v>0</v>
      </c>
      <c r="Q80" s="214">
        <v>0</v>
      </c>
      <c r="R80" s="214">
        <f>Q80*H80</f>
        <v>0</v>
      </c>
      <c r="S80" s="214">
        <v>0</v>
      </c>
      <c r="T80" s="215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16" t="s">
        <v>154</v>
      </c>
      <c r="AT80" s="216" t="s">
        <v>137</v>
      </c>
      <c r="AU80" s="216" t="s">
        <v>71</v>
      </c>
      <c r="AY80" s="18" t="s">
        <v>134</v>
      </c>
      <c r="BE80" s="217">
        <f>IF(N80="základní",J80,0)</f>
        <v>0</v>
      </c>
      <c r="BF80" s="217">
        <f>IF(N80="snížená",J80,0)</f>
        <v>0</v>
      </c>
      <c r="BG80" s="217">
        <f>IF(N80="zákl. přenesená",J80,0)</f>
        <v>0</v>
      </c>
      <c r="BH80" s="217">
        <f>IF(N80="sníž. přenesená",J80,0)</f>
        <v>0</v>
      </c>
      <c r="BI80" s="217">
        <f>IF(N80="nulová",J80,0)</f>
        <v>0</v>
      </c>
      <c r="BJ80" s="18" t="s">
        <v>79</v>
      </c>
      <c r="BK80" s="217">
        <f>ROUND(I80*H80,2)</f>
        <v>0</v>
      </c>
      <c r="BL80" s="18" t="s">
        <v>154</v>
      </c>
      <c r="BM80" s="216" t="s">
        <v>1166</v>
      </c>
    </row>
    <row r="81" s="2" customFormat="1">
      <c r="A81" s="39"/>
      <c r="B81" s="40"/>
      <c r="C81" s="41"/>
      <c r="D81" s="285" t="s">
        <v>666</v>
      </c>
      <c r="E81" s="41"/>
      <c r="F81" s="286" t="s">
        <v>1078</v>
      </c>
      <c r="G81" s="41"/>
      <c r="H81" s="41"/>
      <c r="I81" s="220"/>
      <c r="J81" s="41"/>
      <c r="K81" s="41"/>
      <c r="L81" s="45"/>
      <c r="M81" s="221"/>
      <c r="N81" s="222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666</v>
      </c>
      <c r="AU81" s="18" t="s">
        <v>71</v>
      </c>
    </row>
    <row r="82" s="2" customFormat="1">
      <c r="A82" s="39"/>
      <c r="B82" s="40"/>
      <c r="C82" s="41"/>
      <c r="D82" s="218" t="s">
        <v>143</v>
      </c>
      <c r="E82" s="41"/>
      <c r="F82" s="219" t="s">
        <v>1127</v>
      </c>
      <c r="G82" s="41"/>
      <c r="H82" s="41"/>
      <c r="I82" s="220"/>
      <c r="J82" s="41"/>
      <c r="K82" s="41"/>
      <c r="L82" s="45"/>
      <c r="M82" s="221"/>
      <c r="N82" s="222"/>
      <c r="O82" s="85"/>
      <c r="P82" s="85"/>
      <c r="Q82" s="85"/>
      <c r="R82" s="85"/>
      <c r="S82" s="85"/>
      <c r="T82" s="86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143</v>
      </c>
      <c r="AU82" s="18" t="s">
        <v>71</v>
      </c>
    </row>
    <row r="83" s="13" customFormat="1">
      <c r="A83" s="13"/>
      <c r="B83" s="229"/>
      <c r="C83" s="230"/>
      <c r="D83" s="218" t="s">
        <v>206</v>
      </c>
      <c r="E83" s="231" t="s">
        <v>19</v>
      </c>
      <c r="F83" s="232" t="s">
        <v>1128</v>
      </c>
      <c r="G83" s="230"/>
      <c r="H83" s="233">
        <v>939</v>
      </c>
      <c r="I83" s="234"/>
      <c r="J83" s="230"/>
      <c r="K83" s="230"/>
      <c r="L83" s="235"/>
      <c r="M83" s="236"/>
      <c r="N83" s="237"/>
      <c r="O83" s="237"/>
      <c r="P83" s="237"/>
      <c r="Q83" s="237"/>
      <c r="R83" s="237"/>
      <c r="S83" s="237"/>
      <c r="T83" s="238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39" t="s">
        <v>206</v>
      </c>
      <c r="AU83" s="239" t="s">
        <v>71</v>
      </c>
      <c r="AV83" s="13" t="s">
        <v>81</v>
      </c>
      <c r="AW83" s="13" t="s">
        <v>32</v>
      </c>
      <c r="AX83" s="13" t="s">
        <v>79</v>
      </c>
      <c r="AY83" s="239" t="s">
        <v>134</v>
      </c>
    </row>
    <row r="84" s="2" customFormat="1" ht="33" customHeight="1">
      <c r="A84" s="39"/>
      <c r="B84" s="40"/>
      <c r="C84" s="205" t="s">
        <v>79</v>
      </c>
      <c r="D84" s="205" t="s">
        <v>137</v>
      </c>
      <c r="E84" s="206" t="s">
        <v>1081</v>
      </c>
      <c r="F84" s="207" t="s">
        <v>1082</v>
      </c>
      <c r="G84" s="208" t="s">
        <v>1083</v>
      </c>
      <c r="H84" s="209">
        <v>9.3900000000000006</v>
      </c>
      <c r="I84" s="210"/>
      <c r="J84" s="211">
        <f>ROUND(I84*H84,2)</f>
        <v>0</v>
      </c>
      <c r="K84" s="207" t="s">
        <v>672</v>
      </c>
      <c r="L84" s="45"/>
      <c r="M84" s="212" t="s">
        <v>19</v>
      </c>
      <c r="N84" s="213" t="s">
        <v>42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154</v>
      </c>
      <c r="AT84" s="216" t="s">
        <v>137</v>
      </c>
      <c r="AU84" s="216" t="s">
        <v>71</v>
      </c>
      <c r="AY84" s="18" t="s">
        <v>134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79</v>
      </c>
      <c r="BK84" s="217">
        <f>ROUND(I84*H84,2)</f>
        <v>0</v>
      </c>
      <c r="BL84" s="18" t="s">
        <v>154</v>
      </c>
      <c r="BM84" s="216" t="s">
        <v>1167</v>
      </c>
    </row>
    <row r="85" s="2" customFormat="1">
      <c r="A85" s="39"/>
      <c r="B85" s="40"/>
      <c r="C85" s="41"/>
      <c r="D85" s="285" t="s">
        <v>666</v>
      </c>
      <c r="E85" s="41"/>
      <c r="F85" s="286" t="s">
        <v>1085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666</v>
      </c>
      <c r="AU85" s="18" t="s">
        <v>71</v>
      </c>
    </row>
    <row r="86" s="13" customFormat="1">
      <c r="A86" s="13"/>
      <c r="B86" s="229"/>
      <c r="C86" s="230"/>
      <c r="D86" s="218" t="s">
        <v>206</v>
      </c>
      <c r="E86" s="231" t="s">
        <v>19</v>
      </c>
      <c r="F86" s="232" t="s">
        <v>1130</v>
      </c>
      <c r="G86" s="230"/>
      <c r="H86" s="233">
        <v>9.3900000000000006</v>
      </c>
      <c r="I86" s="234"/>
      <c r="J86" s="230"/>
      <c r="K86" s="230"/>
      <c r="L86" s="235"/>
      <c r="M86" s="236"/>
      <c r="N86" s="237"/>
      <c r="O86" s="237"/>
      <c r="P86" s="237"/>
      <c r="Q86" s="237"/>
      <c r="R86" s="237"/>
      <c r="S86" s="237"/>
      <c r="T86" s="23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9" t="s">
        <v>206</v>
      </c>
      <c r="AU86" s="239" t="s">
        <v>71</v>
      </c>
      <c r="AV86" s="13" t="s">
        <v>81</v>
      </c>
      <c r="AW86" s="13" t="s">
        <v>32</v>
      </c>
      <c r="AX86" s="13" t="s">
        <v>79</v>
      </c>
      <c r="AY86" s="239" t="s">
        <v>134</v>
      </c>
    </row>
    <row r="87" s="2" customFormat="1" ht="24.15" customHeight="1">
      <c r="A87" s="39"/>
      <c r="B87" s="40"/>
      <c r="C87" s="205" t="s">
        <v>81</v>
      </c>
      <c r="D87" s="205" t="s">
        <v>137</v>
      </c>
      <c r="E87" s="206" t="s">
        <v>1093</v>
      </c>
      <c r="F87" s="207" t="s">
        <v>736</v>
      </c>
      <c r="G87" s="208" t="s">
        <v>679</v>
      </c>
      <c r="H87" s="209">
        <v>13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6.0000000000000002E-05</v>
      </c>
      <c r="R87" s="214">
        <f>Q87*H87</f>
        <v>0.00077999999999999999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154</v>
      </c>
      <c r="AT87" s="216" t="s">
        <v>137</v>
      </c>
      <c r="AU87" s="216" t="s">
        <v>71</v>
      </c>
      <c r="AY87" s="18" t="s">
        <v>134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154</v>
      </c>
      <c r="BM87" s="216" t="s">
        <v>1168</v>
      </c>
    </row>
    <row r="88" s="2" customFormat="1">
      <c r="A88" s="39"/>
      <c r="B88" s="40"/>
      <c r="C88" s="41"/>
      <c r="D88" s="218" t="s">
        <v>143</v>
      </c>
      <c r="E88" s="41"/>
      <c r="F88" s="219" t="s">
        <v>1095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143</v>
      </c>
      <c r="AU88" s="18" t="s">
        <v>71</v>
      </c>
    </row>
    <row r="89" s="13" customFormat="1">
      <c r="A89" s="13"/>
      <c r="B89" s="229"/>
      <c r="C89" s="230"/>
      <c r="D89" s="218" t="s">
        <v>206</v>
      </c>
      <c r="E89" s="231" t="s">
        <v>19</v>
      </c>
      <c r="F89" s="232" t="s">
        <v>246</v>
      </c>
      <c r="G89" s="230"/>
      <c r="H89" s="233">
        <v>13</v>
      </c>
      <c r="I89" s="234"/>
      <c r="J89" s="230"/>
      <c r="K89" s="230"/>
      <c r="L89" s="235"/>
      <c r="M89" s="236"/>
      <c r="N89" s="237"/>
      <c r="O89" s="237"/>
      <c r="P89" s="237"/>
      <c r="Q89" s="237"/>
      <c r="R89" s="237"/>
      <c r="S89" s="237"/>
      <c r="T89" s="23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9" t="s">
        <v>206</v>
      </c>
      <c r="AU89" s="239" t="s">
        <v>71</v>
      </c>
      <c r="AV89" s="13" t="s">
        <v>81</v>
      </c>
      <c r="AW89" s="13" t="s">
        <v>32</v>
      </c>
      <c r="AX89" s="13" t="s">
        <v>79</v>
      </c>
      <c r="AY89" s="239" t="s">
        <v>134</v>
      </c>
    </row>
    <row r="90" s="2" customFormat="1" ht="24.15" customHeight="1">
      <c r="A90" s="39"/>
      <c r="B90" s="40"/>
      <c r="C90" s="254" t="s">
        <v>150</v>
      </c>
      <c r="D90" s="254" t="s">
        <v>280</v>
      </c>
      <c r="E90" s="255" t="s">
        <v>495</v>
      </c>
      <c r="F90" s="256" t="s">
        <v>739</v>
      </c>
      <c r="G90" s="257" t="s">
        <v>679</v>
      </c>
      <c r="H90" s="258">
        <v>39</v>
      </c>
      <c r="I90" s="259"/>
      <c r="J90" s="260">
        <f>ROUND(I90*H90,2)</f>
        <v>0</v>
      </c>
      <c r="K90" s="256" t="s">
        <v>19</v>
      </c>
      <c r="L90" s="261"/>
      <c r="M90" s="262" t="s">
        <v>19</v>
      </c>
      <c r="N90" s="263" t="s">
        <v>42</v>
      </c>
      <c r="O90" s="85"/>
      <c r="P90" s="214">
        <f>O90*H90</f>
        <v>0</v>
      </c>
      <c r="Q90" s="214">
        <v>0.001</v>
      </c>
      <c r="R90" s="214">
        <f>Q90*H90</f>
        <v>0.039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172</v>
      </c>
      <c r="AT90" s="216" t="s">
        <v>280</v>
      </c>
      <c r="AU90" s="216" t="s">
        <v>71</v>
      </c>
      <c r="AY90" s="18" t="s">
        <v>134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154</v>
      </c>
      <c r="BM90" s="216" t="s">
        <v>1169</v>
      </c>
    </row>
    <row r="91" s="2" customFormat="1">
      <c r="A91" s="39"/>
      <c r="B91" s="40"/>
      <c r="C91" s="41"/>
      <c r="D91" s="218" t="s">
        <v>143</v>
      </c>
      <c r="E91" s="41"/>
      <c r="F91" s="219" t="s">
        <v>1097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143</v>
      </c>
      <c r="AU91" s="18" t="s">
        <v>71</v>
      </c>
    </row>
    <row r="92" s="2" customFormat="1" ht="33" customHeight="1">
      <c r="A92" s="39"/>
      <c r="B92" s="40"/>
      <c r="C92" s="254" t="s">
        <v>154</v>
      </c>
      <c r="D92" s="254" t="s">
        <v>280</v>
      </c>
      <c r="E92" s="255" t="s">
        <v>743</v>
      </c>
      <c r="F92" s="256" t="s">
        <v>744</v>
      </c>
      <c r="G92" s="257" t="s">
        <v>679</v>
      </c>
      <c r="H92" s="258">
        <v>39</v>
      </c>
      <c r="I92" s="259"/>
      <c r="J92" s="260">
        <f>ROUND(I92*H92,2)</f>
        <v>0</v>
      </c>
      <c r="K92" s="256" t="s">
        <v>19</v>
      </c>
      <c r="L92" s="261"/>
      <c r="M92" s="262" t="s">
        <v>19</v>
      </c>
      <c r="N92" s="263" t="s">
        <v>42</v>
      </c>
      <c r="O92" s="85"/>
      <c r="P92" s="214">
        <f>O92*H92</f>
        <v>0</v>
      </c>
      <c r="Q92" s="214">
        <v>0.0050000000000000001</v>
      </c>
      <c r="R92" s="214">
        <f>Q92*H92</f>
        <v>0.19500000000000001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172</v>
      </c>
      <c r="AT92" s="216" t="s">
        <v>280</v>
      </c>
      <c r="AU92" s="216" t="s">
        <v>71</v>
      </c>
      <c r="AY92" s="18" t="s">
        <v>134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154</v>
      </c>
      <c r="BM92" s="216" t="s">
        <v>1170</v>
      </c>
    </row>
    <row r="93" s="2" customFormat="1">
      <c r="A93" s="39"/>
      <c r="B93" s="40"/>
      <c r="C93" s="41"/>
      <c r="D93" s="218" t="s">
        <v>143</v>
      </c>
      <c r="E93" s="41"/>
      <c r="F93" s="219" t="s">
        <v>1097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143</v>
      </c>
      <c r="AU93" s="18" t="s">
        <v>71</v>
      </c>
    </row>
    <row r="94" s="2" customFormat="1" ht="16.5" customHeight="1">
      <c r="A94" s="39"/>
      <c r="B94" s="40"/>
      <c r="C94" s="254" t="s">
        <v>133</v>
      </c>
      <c r="D94" s="254" t="s">
        <v>280</v>
      </c>
      <c r="E94" s="255" t="s">
        <v>746</v>
      </c>
      <c r="F94" s="256" t="s">
        <v>747</v>
      </c>
      <c r="G94" s="257" t="s">
        <v>679</v>
      </c>
      <c r="H94" s="258">
        <v>39</v>
      </c>
      <c r="I94" s="259"/>
      <c r="J94" s="260">
        <f>ROUND(I94*H94,2)</f>
        <v>0</v>
      </c>
      <c r="K94" s="256" t="s">
        <v>19</v>
      </c>
      <c r="L94" s="261"/>
      <c r="M94" s="262" t="s">
        <v>19</v>
      </c>
      <c r="N94" s="263" t="s">
        <v>42</v>
      </c>
      <c r="O94" s="85"/>
      <c r="P94" s="214">
        <f>O94*H94</f>
        <v>0</v>
      </c>
      <c r="Q94" s="214">
        <v>0.00010000000000000001</v>
      </c>
      <c r="R94" s="214">
        <f>Q94*H94</f>
        <v>0.0039000000000000003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172</v>
      </c>
      <c r="AT94" s="216" t="s">
        <v>280</v>
      </c>
      <c r="AU94" s="216" t="s">
        <v>71</v>
      </c>
      <c r="AY94" s="18" t="s">
        <v>134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154</v>
      </c>
      <c r="BM94" s="216" t="s">
        <v>1171</v>
      </c>
    </row>
    <row r="95" s="2" customFormat="1">
      <c r="A95" s="39"/>
      <c r="B95" s="40"/>
      <c r="C95" s="41"/>
      <c r="D95" s="218" t="s">
        <v>143</v>
      </c>
      <c r="E95" s="41"/>
      <c r="F95" s="219" t="s">
        <v>1097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143</v>
      </c>
      <c r="AU95" s="18" t="s">
        <v>71</v>
      </c>
    </row>
    <row r="96" s="2" customFormat="1" ht="33" customHeight="1">
      <c r="A96" s="39"/>
      <c r="B96" s="40"/>
      <c r="C96" s="205" t="s">
        <v>161</v>
      </c>
      <c r="D96" s="205" t="s">
        <v>137</v>
      </c>
      <c r="E96" s="206" t="s">
        <v>749</v>
      </c>
      <c r="F96" s="207" t="s">
        <v>750</v>
      </c>
      <c r="G96" s="208" t="s">
        <v>679</v>
      </c>
      <c r="H96" s="209">
        <v>64</v>
      </c>
      <c r="I96" s="210"/>
      <c r="J96" s="211">
        <f>ROUND(I96*H96,2)</f>
        <v>0</v>
      </c>
      <c r="K96" s="207" t="s">
        <v>721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154</v>
      </c>
      <c r="AT96" s="216" t="s">
        <v>137</v>
      </c>
      <c r="AU96" s="216" t="s">
        <v>71</v>
      </c>
      <c r="AY96" s="18" t="s">
        <v>134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154</v>
      </c>
      <c r="BM96" s="216" t="s">
        <v>1172</v>
      </c>
    </row>
    <row r="97" s="2" customFormat="1">
      <c r="A97" s="39"/>
      <c r="B97" s="40"/>
      <c r="C97" s="41"/>
      <c r="D97" s="285" t="s">
        <v>666</v>
      </c>
      <c r="E97" s="41"/>
      <c r="F97" s="286" t="s">
        <v>752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666</v>
      </c>
      <c r="AU97" s="18" t="s">
        <v>71</v>
      </c>
    </row>
    <row r="98" s="2" customFormat="1">
      <c r="A98" s="39"/>
      <c r="B98" s="40"/>
      <c r="C98" s="41"/>
      <c r="D98" s="218" t="s">
        <v>143</v>
      </c>
      <c r="E98" s="41"/>
      <c r="F98" s="219" t="s">
        <v>1101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143</v>
      </c>
      <c r="AU98" s="18" t="s">
        <v>71</v>
      </c>
    </row>
    <row r="99" s="2" customFormat="1" ht="24.15" customHeight="1">
      <c r="A99" s="39"/>
      <c r="B99" s="40"/>
      <c r="C99" s="205" t="s">
        <v>168</v>
      </c>
      <c r="D99" s="205" t="s">
        <v>137</v>
      </c>
      <c r="E99" s="206" t="s">
        <v>753</v>
      </c>
      <c r="F99" s="207" t="s">
        <v>754</v>
      </c>
      <c r="G99" s="208" t="s">
        <v>679</v>
      </c>
      <c r="H99" s="209">
        <v>7</v>
      </c>
      <c r="I99" s="210"/>
      <c r="J99" s="211">
        <f>ROUND(I99*H99,2)</f>
        <v>0</v>
      </c>
      <c r="K99" s="207" t="s">
        <v>721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154</v>
      </c>
      <c r="AT99" s="216" t="s">
        <v>137</v>
      </c>
      <c r="AU99" s="216" t="s">
        <v>71</v>
      </c>
      <c r="AY99" s="18" t="s">
        <v>134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154</v>
      </c>
      <c r="BM99" s="216" t="s">
        <v>1173</v>
      </c>
    </row>
    <row r="100" s="2" customFormat="1">
      <c r="A100" s="39"/>
      <c r="B100" s="40"/>
      <c r="C100" s="41"/>
      <c r="D100" s="285" t="s">
        <v>666</v>
      </c>
      <c r="E100" s="41"/>
      <c r="F100" s="286" t="s">
        <v>756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666</v>
      </c>
      <c r="AU100" s="18" t="s">
        <v>71</v>
      </c>
    </row>
    <row r="101" s="2" customFormat="1">
      <c r="A101" s="39"/>
      <c r="B101" s="40"/>
      <c r="C101" s="41"/>
      <c r="D101" s="218" t="s">
        <v>143</v>
      </c>
      <c r="E101" s="41"/>
      <c r="F101" s="219" t="s">
        <v>1103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143</v>
      </c>
      <c r="AU101" s="18" t="s">
        <v>71</v>
      </c>
    </row>
    <row r="102" s="2" customFormat="1" ht="24.15" customHeight="1">
      <c r="A102" s="39"/>
      <c r="B102" s="40"/>
      <c r="C102" s="205" t="s">
        <v>172</v>
      </c>
      <c r="D102" s="205" t="s">
        <v>137</v>
      </c>
      <c r="E102" s="206" t="s">
        <v>757</v>
      </c>
      <c r="F102" s="207" t="s">
        <v>758</v>
      </c>
      <c r="G102" s="208" t="s">
        <v>679</v>
      </c>
      <c r="H102" s="209">
        <v>64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154</v>
      </c>
      <c r="AT102" s="216" t="s">
        <v>137</v>
      </c>
      <c r="AU102" s="216" t="s">
        <v>71</v>
      </c>
      <c r="AY102" s="18" t="s">
        <v>134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154</v>
      </c>
      <c r="BM102" s="216" t="s">
        <v>1174</v>
      </c>
    </row>
    <row r="103" s="13" customFormat="1">
      <c r="A103" s="13"/>
      <c r="B103" s="229"/>
      <c r="C103" s="230"/>
      <c r="D103" s="218" t="s">
        <v>206</v>
      </c>
      <c r="E103" s="231" t="s">
        <v>19</v>
      </c>
      <c r="F103" s="232" t="s">
        <v>630</v>
      </c>
      <c r="G103" s="230"/>
      <c r="H103" s="233">
        <v>64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9" t="s">
        <v>206</v>
      </c>
      <c r="AU103" s="239" t="s">
        <v>71</v>
      </c>
      <c r="AV103" s="13" t="s">
        <v>81</v>
      </c>
      <c r="AW103" s="13" t="s">
        <v>32</v>
      </c>
      <c r="AX103" s="13" t="s">
        <v>79</v>
      </c>
      <c r="AY103" s="239" t="s">
        <v>134</v>
      </c>
    </row>
    <row r="104" s="2" customFormat="1">
      <c r="A104" s="39"/>
      <c r="B104" s="40"/>
      <c r="C104" s="41"/>
      <c r="D104" s="218" t="s">
        <v>234</v>
      </c>
      <c r="E104" s="41"/>
      <c r="F104" s="251" t="s">
        <v>703</v>
      </c>
      <c r="G104" s="41"/>
      <c r="H104" s="41"/>
      <c r="I104" s="41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U104" s="18" t="s">
        <v>71</v>
      </c>
    </row>
    <row r="105" s="2" customFormat="1">
      <c r="A105" s="39"/>
      <c r="B105" s="40"/>
      <c r="C105" s="41"/>
      <c r="D105" s="218" t="s">
        <v>234</v>
      </c>
      <c r="E105" s="41"/>
      <c r="F105" s="252" t="s">
        <v>631</v>
      </c>
      <c r="G105" s="41"/>
      <c r="H105" s="253">
        <v>64</v>
      </c>
      <c r="I105" s="41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U105" s="18" t="s">
        <v>71</v>
      </c>
    </row>
    <row r="106" s="2" customFormat="1" ht="16.5" customHeight="1">
      <c r="A106" s="39"/>
      <c r="B106" s="40"/>
      <c r="C106" s="254" t="s">
        <v>178</v>
      </c>
      <c r="D106" s="254" t="s">
        <v>280</v>
      </c>
      <c r="E106" s="255" t="s">
        <v>760</v>
      </c>
      <c r="F106" s="256" t="s">
        <v>761</v>
      </c>
      <c r="G106" s="257" t="s">
        <v>438</v>
      </c>
      <c r="H106" s="258">
        <v>13.76</v>
      </c>
      <c r="I106" s="259"/>
      <c r="J106" s="260">
        <f>ROUND(I106*H106,2)</f>
        <v>0</v>
      </c>
      <c r="K106" s="256" t="s">
        <v>19</v>
      </c>
      <c r="L106" s="261"/>
      <c r="M106" s="262" t="s">
        <v>19</v>
      </c>
      <c r="N106" s="263" t="s">
        <v>42</v>
      </c>
      <c r="O106" s="85"/>
      <c r="P106" s="214">
        <f>O106*H106</f>
        <v>0</v>
      </c>
      <c r="Q106" s="214">
        <v>0.001</v>
      </c>
      <c r="R106" s="214">
        <f>Q106*H106</f>
        <v>0.01376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172</v>
      </c>
      <c r="AT106" s="216" t="s">
        <v>280</v>
      </c>
      <c r="AU106" s="216" t="s">
        <v>71</v>
      </c>
      <c r="AY106" s="18" t="s">
        <v>134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154</v>
      </c>
      <c r="BM106" s="216" t="s">
        <v>1175</v>
      </c>
    </row>
    <row r="107" s="13" customFormat="1">
      <c r="A107" s="13"/>
      <c r="B107" s="229"/>
      <c r="C107" s="230"/>
      <c r="D107" s="218" t="s">
        <v>206</v>
      </c>
      <c r="E107" s="231" t="s">
        <v>19</v>
      </c>
      <c r="F107" s="232" t="s">
        <v>763</v>
      </c>
      <c r="G107" s="230"/>
      <c r="H107" s="233">
        <v>13.76</v>
      </c>
      <c r="I107" s="234"/>
      <c r="J107" s="230"/>
      <c r="K107" s="230"/>
      <c r="L107" s="235"/>
      <c r="M107" s="236"/>
      <c r="N107" s="237"/>
      <c r="O107" s="237"/>
      <c r="P107" s="237"/>
      <c r="Q107" s="237"/>
      <c r="R107" s="237"/>
      <c r="S107" s="237"/>
      <c r="T107" s="23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9" t="s">
        <v>206</v>
      </c>
      <c r="AU107" s="239" t="s">
        <v>71</v>
      </c>
      <c r="AV107" s="13" t="s">
        <v>81</v>
      </c>
      <c r="AW107" s="13" t="s">
        <v>32</v>
      </c>
      <c r="AX107" s="13" t="s">
        <v>79</v>
      </c>
      <c r="AY107" s="239" t="s">
        <v>134</v>
      </c>
    </row>
    <row r="108" s="2" customFormat="1">
      <c r="A108" s="39"/>
      <c r="B108" s="40"/>
      <c r="C108" s="41"/>
      <c r="D108" s="218" t="s">
        <v>234</v>
      </c>
      <c r="E108" s="41"/>
      <c r="F108" s="251" t="s">
        <v>703</v>
      </c>
      <c r="G108" s="41"/>
      <c r="H108" s="41"/>
      <c r="I108" s="41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U108" s="18" t="s">
        <v>71</v>
      </c>
    </row>
    <row r="109" s="2" customFormat="1">
      <c r="A109" s="39"/>
      <c r="B109" s="40"/>
      <c r="C109" s="41"/>
      <c r="D109" s="218" t="s">
        <v>234</v>
      </c>
      <c r="E109" s="41"/>
      <c r="F109" s="252" t="s">
        <v>631</v>
      </c>
      <c r="G109" s="41"/>
      <c r="H109" s="253">
        <v>64</v>
      </c>
      <c r="I109" s="41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U109" s="18" t="s">
        <v>71</v>
      </c>
    </row>
    <row r="110" s="2" customFormat="1" ht="24.15" customHeight="1">
      <c r="A110" s="39"/>
      <c r="B110" s="40"/>
      <c r="C110" s="205" t="s">
        <v>182</v>
      </c>
      <c r="D110" s="205" t="s">
        <v>137</v>
      </c>
      <c r="E110" s="206" t="s">
        <v>764</v>
      </c>
      <c r="F110" s="207" t="s">
        <v>765</v>
      </c>
      <c r="G110" s="208" t="s">
        <v>204</v>
      </c>
      <c r="H110" s="209">
        <v>6.3140000000000001</v>
      </c>
      <c r="I110" s="210"/>
      <c r="J110" s="211">
        <f>ROUND(I110*H110,2)</f>
        <v>0</v>
      </c>
      <c r="K110" s="207" t="s">
        <v>721</v>
      </c>
      <c r="L110" s="45"/>
      <c r="M110" s="212" t="s">
        <v>19</v>
      </c>
      <c r="N110" s="213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154</v>
      </c>
      <c r="AT110" s="216" t="s">
        <v>137</v>
      </c>
      <c r="AU110" s="216" t="s">
        <v>71</v>
      </c>
      <c r="AY110" s="18" t="s">
        <v>134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154</v>
      </c>
      <c r="BM110" s="216" t="s">
        <v>1176</v>
      </c>
    </row>
    <row r="111" s="2" customFormat="1">
      <c r="A111" s="39"/>
      <c r="B111" s="40"/>
      <c r="C111" s="41"/>
      <c r="D111" s="285" t="s">
        <v>666</v>
      </c>
      <c r="E111" s="41"/>
      <c r="F111" s="286" t="s">
        <v>767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666</v>
      </c>
      <c r="AU111" s="18" t="s">
        <v>71</v>
      </c>
    </row>
    <row r="112" s="2" customFormat="1">
      <c r="A112" s="39"/>
      <c r="B112" s="40"/>
      <c r="C112" s="41"/>
      <c r="D112" s="218" t="s">
        <v>143</v>
      </c>
      <c r="E112" s="41"/>
      <c r="F112" s="219" t="s">
        <v>1105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143</v>
      </c>
      <c r="AU112" s="18" t="s">
        <v>71</v>
      </c>
    </row>
    <row r="113" s="13" customFormat="1">
      <c r="A113" s="13"/>
      <c r="B113" s="229"/>
      <c r="C113" s="230"/>
      <c r="D113" s="218" t="s">
        <v>206</v>
      </c>
      <c r="E113" s="231" t="s">
        <v>19</v>
      </c>
      <c r="F113" s="232" t="s">
        <v>1106</v>
      </c>
      <c r="G113" s="230"/>
      <c r="H113" s="233">
        <v>6.3140000000000001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9" t="s">
        <v>206</v>
      </c>
      <c r="AU113" s="239" t="s">
        <v>71</v>
      </c>
      <c r="AV113" s="13" t="s">
        <v>81</v>
      </c>
      <c r="AW113" s="13" t="s">
        <v>32</v>
      </c>
      <c r="AX113" s="13" t="s">
        <v>79</v>
      </c>
      <c r="AY113" s="239" t="s">
        <v>134</v>
      </c>
    </row>
    <row r="114" s="2" customFormat="1" ht="16.5" customHeight="1">
      <c r="A114" s="39"/>
      <c r="B114" s="40"/>
      <c r="C114" s="254" t="s">
        <v>462</v>
      </c>
      <c r="D114" s="254" t="s">
        <v>280</v>
      </c>
      <c r="E114" s="255" t="s">
        <v>768</v>
      </c>
      <c r="F114" s="256" t="s">
        <v>1107</v>
      </c>
      <c r="G114" s="257" t="s">
        <v>229</v>
      </c>
      <c r="H114" s="258">
        <v>6.3140000000000001</v>
      </c>
      <c r="I114" s="259"/>
      <c r="J114" s="260">
        <f>ROUND(I114*H114,2)</f>
        <v>0</v>
      </c>
      <c r="K114" s="256" t="s">
        <v>721</v>
      </c>
      <c r="L114" s="261"/>
      <c r="M114" s="262" t="s">
        <v>19</v>
      </c>
      <c r="N114" s="263" t="s">
        <v>42</v>
      </c>
      <c r="O114" s="85"/>
      <c r="P114" s="214">
        <f>O114*H114</f>
        <v>0</v>
      </c>
      <c r="Q114" s="214">
        <v>0.80000000000000004</v>
      </c>
      <c r="R114" s="214">
        <f>Q114*H114</f>
        <v>5.0512000000000006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172</v>
      </c>
      <c r="AT114" s="216" t="s">
        <v>280</v>
      </c>
      <c r="AU114" s="216" t="s">
        <v>71</v>
      </c>
      <c r="AY114" s="18" t="s">
        <v>134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154</v>
      </c>
      <c r="BM114" s="216" t="s">
        <v>1177</v>
      </c>
    </row>
    <row r="115" s="2" customFormat="1">
      <c r="A115" s="39"/>
      <c r="B115" s="40"/>
      <c r="C115" s="41"/>
      <c r="D115" s="218" t="s">
        <v>143</v>
      </c>
      <c r="E115" s="41"/>
      <c r="F115" s="219" t="s">
        <v>771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143</v>
      </c>
      <c r="AU115" s="18" t="s">
        <v>71</v>
      </c>
    </row>
    <row r="116" s="13" customFormat="1">
      <c r="A116" s="13"/>
      <c r="B116" s="229"/>
      <c r="C116" s="230"/>
      <c r="D116" s="218" t="s">
        <v>206</v>
      </c>
      <c r="E116" s="231" t="s">
        <v>19</v>
      </c>
      <c r="F116" s="232" t="s">
        <v>1106</v>
      </c>
      <c r="G116" s="230"/>
      <c r="H116" s="233">
        <v>6.3140000000000001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9" t="s">
        <v>206</v>
      </c>
      <c r="AU116" s="239" t="s">
        <v>71</v>
      </c>
      <c r="AV116" s="13" t="s">
        <v>81</v>
      </c>
      <c r="AW116" s="13" t="s">
        <v>32</v>
      </c>
      <c r="AX116" s="13" t="s">
        <v>79</v>
      </c>
      <c r="AY116" s="239" t="s">
        <v>134</v>
      </c>
    </row>
    <row r="117" s="2" customFormat="1" ht="21.75" customHeight="1">
      <c r="A117" s="39"/>
      <c r="B117" s="40"/>
      <c r="C117" s="205" t="s">
        <v>253</v>
      </c>
      <c r="D117" s="205" t="s">
        <v>137</v>
      </c>
      <c r="E117" s="206" t="s">
        <v>1113</v>
      </c>
      <c r="F117" s="207" t="s">
        <v>1114</v>
      </c>
      <c r="G117" s="208" t="s">
        <v>229</v>
      </c>
      <c r="H117" s="209">
        <v>121.2</v>
      </c>
      <c r="I117" s="210"/>
      <c r="J117" s="211">
        <f>ROUND(I117*H117,2)</f>
        <v>0</v>
      </c>
      <c r="K117" s="207" t="s">
        <v>672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154</v>
      </c>
      <c r="AT117" s="216" t="s">
        <v>137</v>
      </c>
      <c r="AU117" s="216" t="s">
        <v>71</v>
      </c>
      <c r="AY117" s="18" t="s">
        <v>134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154</v>
      </c>
      <c r="BM117" s="216" t="s">
        <v>1178</v>
      </c>
    </row>
    <row r="118" s="2" customFormat="1">
      <c r="A118" s="39"/>
      <c r="B118" s="40"/>
      <c r="C118" s="41"/>
      <c r="D118" s="285" t="s">
        <v>666</v>
      </c>
      <c r="E118" s="41"/>
      <c r="F118" s="286" t="s">
        <v>1116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666</v>
      </c>
      <c r="AU118" s="18" t="s">
        <v>71</v>
      </c>
    </row>
    <row r="119" s="2" customFormat="1">
      <c r="A119" s="39"/>
      <c r="B119" s="40"/>
      <c r="C119" s="41"/>
      <c r="D119" s="218" t="s">
        <v>143</v>
      </c>
      <c r="E119" s="41"/>
      <c r="F119" s="219" t="s">
        <v>1117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143</v>
      </c>
      <c r="AU119" s="18" t="s">
        <v>71</v>
      </c>
    </row>
    <row r="120" s="13" customFormat="1">
      <c r="A120" s="13"/>
      <c r="B120" s="229"/>
      <c r="C120" s="230"/>
      <c r="D120" s="218" t="s">
        <v>206</v>
      </c>
      <c r="E120" s="231" t="s">
        <v>19</v>
      </c>
      <c r="F120" s="232" t="s">
        <v>1140</v>
      </c>
      <c r="G120" s="230"/>
      <c r="H120" s="233">
        <v>121.2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9" t="s">
        <v>206</v>
      </c>
      <c r="AU120" s="239" t="s">
        <v>71</v>
      </c>
      <c r="AV120" s="13" t="s">
        <v>81</v>
      </c>
      <c r="AW120" s="13" t="s">
        <v>32</v>
      </c>
      <c r="AX120" s="13" t="s">
        <v>79</v>
      </c>
      <c r="AY120" s="239" t="s">
        <v>134</v>
      </c>
    </row>
    <row r="121" s="2" customFormat="1" ht="24.15" customHeight="1">
      <c r="A121" s="39"/>
      <c r="B121" s="40"/>
      <c r="C121" s="254" t="s">
        <v>270</v>
      </c>
      <c r="D121" s="254" t="s">
        <v>280</v>
      </c>
      <c r="E121" s="255" t="s">
        <v>781</v>
      </c>
      <c r="F121" s="256" t="s">
        <v>782</v>
      </c>
      <c r="G121" s="257" t="s">
        <v>229</v>
      </c>
      <c r="H121" s="258">
        <v>121.2</v>
      </c>
      <c r="I121" s="259"/>
      <c r="J121" s="260">
        <f>ROUND(I121*H121,2)</f>
        <v>0</v>
      </c>
      <c r="K121" s="256" t="s">
        <v>672</v>
      </c>
      <c r="L121" s="261"/>
      <c r="M121" s="262" t="s">
        <v>19</v>
      </c>
      <c r="N121" s="26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172</v>
      </c>
      <c r="AT121" s="216" t="s">
        <v>280</v>
      </c>
      <c r="AU121" s="216" t="s">
        <v>71</v>
      </c>
      <c r="AY121" s="18" t="s">
        <v>134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154</v>
      </c>
      <c r="BM121" s="216" t="s">
        <v>1179</v>
      </c>
    </row>
    <row r="122" s="2" customFormat="1" ht="21.75" customHeight="1">
      <c r="A122" s="39"/>
      <c r="B122" s="40"/>
      <c r="C122" s="205" t="s">
        <v>257</v>
      </c>
      <c r="D122" s="205" t="s">
        <v>137</v>
      </c>
      <c r="E122" s="206" t="s">
        <v>784</v>
      </c>
      <c r="F122" s="207" t="s">
        <v>785</v>
      </c>
      <c r="G122" s="208" t="s">
        <v>229</v>
      </c>
      <c r="H122" s="209">
        <v>121.2</v>
      </c>
      <c r="I122" s="210"/>
      <c r="J122" s="211">
        <f>ROUND(I122*H122,2)</f>
        <v>0</v>
      </c>
      <c r="K122" s="207" t="s">
        <v>672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154</v>
      </c>
      <c r="AT122" s="216" t="s">
        <v>137</v>
      </c>
      <c r="AU122" s="216" t="s">
        <v>71</v>
      </c>
      <c r="AY122" s="18" t="s">
        <v>134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154</v>
      </c>
      <c r="BM122" s="216" t="s">
        <v>1180</v>
      </c>
    </row>
    <row r="123" s="2" customFormat="1">
      <c r="A123" s="39"/>
      <c r="B123" s="40"/>
      <c r="C123" s="41"/>
      <c r="D123" s="285" t="s">
        <v>666</v>
      </c>
      <c r="E123" s="41"/>
      <c r="F123" s="286" t="s">
        <v>1110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666</v>
      </c>
      <c r="AU123" s="18" t="s">
        <v>71</v>
      </c>
    </row>
    <row r="124" s="2" customFormat="1">
      <c r="A124" s="39"/>
      <c r="B124" s="40"/>
      <c r="C124" s="41"/>
      <c r="D124" s="218" t="s">
        <v>143</v>
      </c>
      <c r="E124" s="41"/>
      <c r="F124" s="219" t="s">
        <v>1111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143</v>
      </c>
      <c r="AU124" s="18" t="s">
        <v>71</v>
      </c>
    </row>
    <row r="125" s="13" customFormat="1">
      <c r="A125" s="13"/>
      <c r="B125" s="229"/>
      <c r="C125" s="230"/>
      <c r="D125" s="218" t="s">
        <v>206</v>
      </c>
      <c r="E125" s="231" t="s">
        <v>19</v>
      </c>
      <c r="F125" s="232" t="s">
        <v>1140</v>
      </c>
      <c r="G125" s="230"/>
      <c r="H125" s="233">
        <v>121.2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206</v>
      </c>
      <c r="AU125" s="239" t="s">
        <v>71</v>
      </c>
      <c r="AV125" s="13" t="s">
        <v>81</v>
      </c>
      <c r="AW125" s="13" t="s">
        <v>32</v>
      </c>
      <c r="AX125" s="13" t="s">
        <v>79</v>
      </c>
      <c r="AY125" s="239" t="s">
        <v>134</v>
      </c>
    </row>
    <row r="126" s="2" customFormat="1" ht="24.15" customHeight="1">
      <c r="A126" s="39"/>
      <c r="B126" s="40"/>
      <c r="C126" s="205" t="s">
        <v>262</v>
      </c>
      <c r="D126" s="205" t="s">
        <v>137</v>
      </c>
      <c r="E126" s="206" t="s">
        <v>662</v>
      </c>
      <c r="F126" s="207" t="s">
        <v>663</v>
      </c>
      <c r="G126" s="208" t="s">
        <v>307</v>
      </c>
      <c r="H126" s="209">
        <v>5.3049999999999997</v>
      </c>
      <c r="I126" s="210"/>
      <c r="J126" s="211">
        <f>ROUND(I126*H126,2)</f>
        <v>0</v>
      </c>
      <c r="K126" s="207" t="s">
        <v>672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154</v>
      </c>
      <c r="AT126" s="216" t="s">
        <v>137</v>
      </c>
      <c r="AU126" s="216" t="s">
        <v>71</v>
      </c>
      <c r="AY126" s="18" t="s">
        <v>134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154</v>
      </c>
      <c r="BM126" s="216" t="s">
        <v>1181</v>
      </c>
    </row>
    <row r="127" s="2" customFormat="1">
      <c r="A127" s="39"/>
      <c r="B127" s="40"/>
      <c r="C127" s="41"/>
      <c r="D127" s="285" t="s">
        <v>666</v>
      </c>
      <c r="E127" s="41"/>
      <c r="F127" s="286" t="s">
        <v>1124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666</v>
      </c>
      <c r="AU127" s="18" t="s">
        <v>71</v>
      </c>
    </row>
    <row r="128" s="2" customFormat="1" ht="16.5" customHeight="1">
      <c r="A128" s="39"/>
      <c r="B128" s="40"/>
      <c r="C128" s="254" t="s">
        <v>266</v>
      </c>
      <c r="D128" s="254" t="s">
        <v>280</v>
      </c>
      <c r="E128" s="255" t="s">
        <v>778</v>
      </c>
      <c r="F128" s="256" t="s">
        <v>779</v>
      </c>
      <c r="G128" s="257" t="s">
        <v>679</v>
      </c>
      <c r="H128" s="258">
        <v>16</v>
      </c>
      <c r="I128" s="259"/>
      <c r="J128" s="260">
        <f>ROUND(I128*H128,2)</f>
        <v>0</v>
      </c>
      <c r="K128" s="256" t="s">
        <v>19</v>
      </c>
      <c r="L128" s="261"/>
      <c r="M128" s="262" t="s">
        <v>19</v>
      </c>
      <c r="N128" s="263" t="s">
        <v>42</v>
      </c>
      <c r="O128" s="85"/>
      <c r="P128" s="214">
        <f>O128*H128</f>
        <v>0</v>
      </c>
      <c r="Q128" s="214">
        <v>0.00010000000000000001</v>
      </c>
      <c r="R128" s="214">
        <f>Q128*H128</f>
        <v>0.0016000000000000001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172</v>
      </c>
      <c r="AT128" s="216" t="s">
        <v>280</v>
      </c>
      <c r="AU128" s="216" t="s">
        <v>71</v>
      </c>
      <c r="AY128" s="18" t="s">
        <v>134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154</v>
      </c>
      <c r="BM128" s="216" t="s">
        <v>1182</v>
      </c>
    </row>
    <row r="129" s="2" customFormat="1">
      <c r="A129" s="39"/>
      <c r="B129" s="40"/>
      <c r="C129" s="41"/>
      <c r="D129" s="218" t="s">
        <v>143</v>
      </c>
      <c r="E129" s="41"/>
      <c r="F129" s="219" t="s">
        <v>1120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143</v>
      </c>
      <c r="AU129" s="18" t="s">
        <v>71</v>
      </c>
    </row>
    <row r="130" s="13" customFormat="1">
      <c r="A130" s="13"/>
      <c r="B130" s="229"/>
      <c r="C130" s="230"/>
      <c r="D130" s="218" t="s">
        <v>206</v>
      </c>
      <c r="E130" s="231" t="s">
        <v>19</v>
      </c>
      <c r="F130" s="232" t="s">
        <v>1121</v>
      </c>
      <c r="G130" s="230"/>
      <c r="H130" s="233">
        <v>16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9" t="s">
        <v>206</v>
      </c>
      <c r="AU130" s="239" t="s">
        <v>71</v>
      </c>
      <c r="AV130" s="13" t="s">
        <v>81</v>
      </c>
      <c r="AW130" s="13" t="s">
        <v>32</v>
      </c>
      <c r="AX130" s="13" t="s">
        <v>79</v>
      </c>
      <c r="AY130" s="239" t="s">
        <v>134</v>
      </c>
    </row>
    <row r="131" s="2" customFormat="1">
      <c r="A131" s="39"/>
      <c r="B131" s="40"/>
      <c r="C131" s="41"/>
      <c r="D131" s="218" t="s">
        <v>234</v>
      </c>
      <c r="E131" s="41"/>
      <c r="F131" s="251" t="s">
        <v>1122</v>
      </c>
      <c r="G131" s="41"/>
      <c r="H131" s="41"/>
      <c r="I131" s="41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U131" s="18" t="s">
        <v>71</v>
      </c>
    </row>
    <row r="132" s="2" customFormat="1">
      <c r="A132" s="39"/>
      <c r="B132" s="40"/>
      <c r="C132" s="41"/>
      <c r="D132" s="218" t="s">
        <v>234</v>
      </c>
      <c r="E132" s="41"/>
      <c r="F132" s="252" t="s">
        <v>631</v>
      </c>
      <c r="G132" s="41"/>
      <c r="H132" s="253">
        <v>64</v>
      </c>
      <c r="I132" s="41"/>
      <c r="J132" s="41"/>
      <c r="K132" s="41"/>
      <c r="L132" s="45"/>
      <c r="M132" s="290"/>
      <c r="N132" s="291"/>
      <c r="O132" s="225"/>
      <c r="P132" s="225"/>
      <c r="Q132" s="225"/>
      <c r="R132" s="225"/>
      <c r="S132" s="225"/>
      <c r="T132" s="292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U132" s="18" t="s">
        <v>71</v>
      </c>
    </row>
    <row r="133" s="2" customFormat="1" ht="6.96" customHeight="1">
      <c r="A133" s="39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FAX6cgeloZ0H0Vnh4vcXDzWciAhQcyjDz+tq27BA30xW+rs29XBTi3Bl5O5dcZ+2e7kvbc2uSMk+DP5u6G+6Kg==" hashValue="LquPXIe8aTYQq8ECSV0Jquux3gOjjVWZbWq9JjbieurlzXA4exFemj8VkJgzgY0ipoPkvjgNNjRztruzJg+yPg==" algorithmName="SHA-512" password="BFDE"/>
  <autoFilter ref="C78:K132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4_01/185804213"/>
    <hyperlink ref="F85" r:id="rId2" display="https://podminky.urs.cz/item/CS_URS_2024_01/111111212"/>
    <hyperlink ref="F97" r:id="rId3" display="https://podminky.urs.cz/item/CS_URS_2023_01/184215412"/>
    <hyperlink ref="F100" r:id="rId4" display="https://podminky.urs.cz/item/CS_URS_2023_01/184806112"/>
    <hyperlink ref="F111" r:id="rId5" display="https://podminky.urs.cz/item/CS_URS_2023_01/184911421"/>
    <hyperlink ref="F118" r:id="rId6" display="https://podminky.urs.cz/item/CS_URS_2024_01/185804312"/>
    <hyperlink ref="F123" r:id="rId7" display="https://podminky.urs.cz/item/CS_URS_2024_01/185851121"/>
    <hyperlink ref="F127" r:id="rId8" display="https://podminky.urs.cz/item/CS_URS_2024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Lattenberg</dc:creator>
  <cp:lastModifiedBy>Lukáš Lattenberg</cp:lastModifiedBy>
  <dcterms:created xsi:type="dcterms:W3CDTF">2025-03-28T08:16:42Z</dcterms:created>
  <dcterms:modified xsi:type="dcterms:W3CDTF">2025-03-28T08:16:52Z</dcterms:modified>
</cp:coreProperties>
</file>